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1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ETA!$D$18:$W$30</definedName>
    <definedName name="_xlnm._FilterDatabase" localSheetId="1" hidden="1">WAITING!$23:$23</definedName>
    <definedName name="_xlnm.Print_Area" localSheetId="0">'AT BERTH'!$A$1:$R$49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1" l="1"/>
  <c r="P42" i="11"/>
  <c r="P40" i="11"/>
  <c r="P39" i="11"/>
  <c r="P21" i="11"/>
  <c r="I34" i="7"/>
  <c r="I14" i="8"/>
  <c r="I6" i="8"/>
  <c r="P9" i="11"/>
  <c r="P12" i="11"/>
  <c r="P18" i="11"/>
  <c r="P41" i="11"/>
  <c r="P27" i="11"/>
  <c r="I33" i="7"/>
  <c r="P29" i="11"/>
  <c r="I37" i="8"/>
  <c r="P11" i="11"/>
  <c r="P14" i="11"/>
  <c r="P16" i="11" l="1"/>
  <c r="P24" i="11"/>
  <c r="P25" i="11"/>
  <c r="P26" i="11"/>
  <c r="I33" i="8" l="1"/>
  <c r="W1" i="7" l="1"/>
  <c r="W1" i="8" l="1"/>
</calcChain>
</file>

<file path=xl/sharedStrings.xml><?xml version="1.0" encoding="utf-8"?>
<sst xmlns="http://schemas.openxmlformats.org/spreadsheetml/2006/main" count="1511" uniqueCount="736">
  <si>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</si>
  <si>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</si>
  <si>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</si>
  <si>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</si>
  <si>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</si>
  <si>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</si>
  <si>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DATED : 19-03-2026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</si>
  <si>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</si>
  <si>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</si>
  <si>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</si>
  <si>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</si>
  <si>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</si>
  <si>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</si>
  <si>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</si>
  <si>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</si>
  <si>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</si>
  <si>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</si>
  <si>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</si>
  <si>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</si>
  <si>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</si>
  <si>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</si>
  <si>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</si>
  <si>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</si>
  <si>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</si>
  <si>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</si>
  <si>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</si>
  <si>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</si>
  <si>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</si>
  <si>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15A</t>
  </si>
  <si>
    <t>INIXY126033909</t>
  </si>
  <si>
    <t>M.V. GLOBE TRINCO</t>
  </si>
  <si>
    <t>160 1/2 - 171</t>
  </si>
  <si>
    <t xml:space="preserve">F </t>
  </si>
  <si>
    <t>EXP</t>
  </si>
  <si>
    <t>SALT</t>
  </si>
  <si>
    <t xml:space="preserve">MT </t>
  </si>
  <si>
    <t>CROSS TRADE</t>
  </si>
  <si>
    <t>HP</t>
  </si>
  <si>
    <t>INIXY126033965</t>
  </si>
  <si>
    <t>MV PVT TOPAZ</t>
  </si>
  <si>
    <t>71 1/4 - 79 1/2</t>
  </si>
  <si>
    <t>IMP</t>
  </si>
  <si>
    <t>COAL</t>
  </si>
  <si>
    <t>DARIYA</t>
  </si>
  <si>
    <t xml:space="preserve">BERTHING TODAY </t>
  </si>
  <si>
    <t>(9)</t>
  </si>
  <si>
    <t>INIXY126033918</t>
  </si>
  <si>
    <t>M.V. KSL LAIYANG</t>
  </si>
  <si>
    <t>PETCOKE</t>
  </si>
  <si>
    <t>ATLANTIC</t>
  </si>
  <si>
    <t>15</t>
  </si>
  <si>
    <t>INIXY126033932</t>
  </si>
  <si>
    <t>M.V. SW NORTH WIND I</t>
  </si>
  <si>
    <t>146 3/4 - 158 1/2</t>
  </si>
  <si>
    <t>BITUMEN</t>
  </si>
  <si>
    <t>SAAGAR</t>
  </si>
  <si>
    <t>INIXY126033922</t>
  </si>
  <si>
    <t>M.V. DIAS WELL</t>
  </si>
  <si>
    <t>33 1/4 - 41</t>
  </si>
  <si>
    <t xml:space="preserve">B </t>
  </si>
  <si>
    <t>JAS LOGS</t>
  </si>
  <si>
    <t>DBC</t>
  </si>
  <si>
    <t>BAGS/RICE</t>
  </si>
  <si>
    <t>BS SHG</t>
  </si>
  <si>
    <t>(DECL ON 17)</t>
  </si>
  <si>
    <t>INIXY126033863</t>
  </si>
  <si>
    <t>M.V. NORSE KAMIJIMA</t>
  </si>
  <si>
    <t>42 - 50</t>
  </si>
  <si>
    <t>SHIFT FROM CJ 14</t>
  </si>
  <si>
    <t>24 HRS</t>
  </si>
  <si>
    <t>15K</t>
  </si>
  <si>
    <t>INIXY126033912</t>
  </si>
  <si>
    <t>M.V.  VISHVA JYOTI</t>
  </si>
  <si>
    <t>51 - 58 3/4</t>
  </si>
  <si>
    <t>B</t>
  </si>
  <si>
    <t>AMBIKA</t>
  </si>
  <si>
    <t>6.5K/8K</t>
  </si>
  <si>
    <t>MV MEGHNA ROSE</t>
  </si>
  <si>
    <t>130 - 144 1/2</t>
  </si>
  <si>
    <t>48H</t>
  </si>
  <si>
    <t>3H</t>
  </si>
  <si>
    <t>INIXY126033944</t>
  </si>
  <si>
    <t>M.V. JC NATURE</t>
  </si>
  <si>
    <t xml:space="preserve"> 59 3/4 - 70</t>
  </si>
  <si>
    <t>SEASCAPE</t>
  </si>
  <si>
    <t>STEEL/PROJ</t>
  </si>
  <si>
    <t>INIXY126033889</t>
  </si>
  <si>
    <t>MV OPTIMAX II</t>
  </si>
  <si>
    <t>179 1/4 - 188</t>
  </si>
  <si>
    <t>3 PKGS/P CARGO</t>
  </si>
  <si>
    <t>-</t>
  </si>
  <si>
    <t>MITSUTOR</t>
  </si>
  <si>
    <t>(16)</t>
  </si>
  <si>
    <t>INIXY126033833</t>
  </si>
  <si>
    <t>M.V. AMOENITAS</t>
  </si>
  <si>
    <t>178 1/4 - 188</t>
  </si>
  <si>
    <t>P CARGO</t>
  </si>
  <si>
    <t>SAI SH</t>
  </si>
  <si>
    <t>GENERAL</t>
  </si>
  <si>
    <t>INIXY126033843</t>
  </si>
  <si>
    <t>M.V. AFRICAN JAY</t>
  </si>
  <si>
    <t xml:space="preserve">8 - N </t>
  </si>
  <si>
    <t>INIXY126033860</t>
  </si>
  <si>
    <t>M.V. GOLDEN ARSENAL</t>
  </si>
  <si>
    <t>9 - 16 1/2</t>
  </si>
  <si>
    <t>BAGS/SUGAR</t>
  </si>
  <si>
    <t>GAC SHG</t>
  </si>
  <si>
    <t>SHIFT FROM CJ-04</t>
  </si>
  <si>
    <t>(2)</t>
  </si>
  <si>
    <t>INIXY126023656</t>
  </si>
  <si>
    <t>M.V. NEPTUNE J</t>
  </si>
  <si>
    <t>9 - 15 3/4</t>
  </si>
  <si>
    <t>RICE/SUGAR BAGS</t>
  </si>
  <si>
    <t>MT</t>
  </si>
  <si>
    <t>(20000-25KGS/3000-50KGS)</t>
  </si>
  <si>
    <t>(3)</t>
  </si>
  <si>
    <t>INIXY126023768</t>
  </si>
  <si>
    <t>M.V. LEO</t>
  </si>
  <si>
    <t>19 - 23 1/4</t>
  </si>
  <si>
    <t>BAGS/ RICE,SUGAR</t>
  </si>
  <si>
    <t>INIXY126033919</t>
  </si>
  <si>
    <t>MV ERIETTA</t>
  </si>
  <si>
    <t>23 1/2 - 32 1/4</t>
  </si>
  <si>
    <t>PINE LOGS</t>
  </si>
  <si>
    <t>CBM</t>
  </si>
  <si>
    <t>SYNERGY</t>
  </si>
  <si>
    <t>DAYS</t>
  </si>
  <si>
    <t>INIXY126033819</t>
  </si>
  <si>
    <t>M.V. PRINCESS A</t>
  </si>
  <si>
    <t>113 - 127 1/2</t>
  </si>
  <si>
    <t>SUGAR BULK</t>
  </si>
  <si>
    <t>GFPL</t>
  </si>
  <si>
    <t xml:space="preserve">CHANGED TO PRIORITY  </t>
  </si>
  <si>
    <t>OTHERS</t>
  </si>
  <si>
    <t>INIXY126033942</t>
  </si>
  <si>
    <t>M.V. SEA GAUTAM (GL)</t>
  </si>
  <si>
    <t>17 3/4 - 22 1/2</t>
  </si>
  <si>
    <t>OCEAN  HARMONY</t>
  </si>
  <si>
    <t>BERTHING TODAY (SPACE A/C)</t>
  </si>
  <si>
    <t>KICTPL</t>
  </si>
  <si>
    <t>M.V. TCI EXPRESS</t>
  </si>
  <si>
    <t>87 - 95</t>
  </si>
  <si>
    <t>CONTAINER</t>
  </si>
  <si>
    <t>TEUS</t>
  </si>
  <si>
    <t>TCI SEAWAYS</t>
  </si>
  <si>
    <t>(11)</t>
  </si>
  <si>
    <t>M.V.  D QUEENS</t>
  </si>
  <si>
    <t>87 - 96</t>
  </si>
  <si>
    <t xml:space="preserve">UNITED </t>
  </si>
  <si>
    <t>M.V. SSL BHARAT</t>
  </si>
  <si>
    <t>100 - 109</t>
  </si>
  <si>
    <t>UNIFEEDER</t>
  </si>
  <si>
    <t>TT</t>
  </si>
  <si>
    <t>M.V. GEORGE H</t>
  </si>
  <si>
    <t>SUGAR</t>
  </si>
  <si>
    <t>INTEROCEAN</t>
  </si>
  <si>
    <t>MV.NORSE OZUKUMA</t>
  </si>
  <si>
    <t>LENTILS</t>
  </si>
  <si>
    <t>M.V. CAROUGE</t>
  </si>
  <si>
    <t>TAURUS</t>
  </si>
  <si>
    <t>OJ</t>
  </si>
  <si>
    <t xml:space="preserve">VACANT </t>
  </si>
  <si>
    <t>INIXY126033934</t>
  </si>
  <si>
    <t>M.T. JOANNA</t>
  </si>
  <si>
    <t>CHEMICALS</t>
  </si>
  <si>
    <t>OCEAN SH</t>
  </si>
  <si>
    <t>INIXY126033883</t>
  </si>
  <si>
    <t>M.T. GOLDEN PIONEER</t>
  </si>
  <si>
    <t>SAMUDRA</t>
  </si>
  <si>
    <t>INIXY126033875</t>
  </si>
  <si>
    <t>M.T. OCEAN EUPHROSYNE</t>
  </si>
  <si>
    <t>METHANOL</t>
  </si>
  <si>
    <t>INIXY126023721</t>
  </si>
  <si>
    <t>M.T. STOLT MERCURY</t>
  </si>
  <si>
    <t>CPO</t>
  </si>
  <si>
    <t>MARINELINKS</t>
  </si>
  <si>
    <t>INIXY126033961</t>
  </si>
  <si>
    <t>MT. CHEM ROTTERDAM</t>
  </si>
  <si>
    <t>M.T. BAM SANDY</t>
  </si>
  <si>
    <t>HSD</t>
  </si>
  <si>
    <t>V-OCEAN</t>
  </si>
  <si>
    <t>INIXY126033900</t>
  </si>
  <si>
    <t>MT. NCC SAMA</t>
  </si>
  <si>
    <t>OOT</t>
  </si>
  <si>
    <t>SBM 1</t>
  </si>
  <si>
    <t>SBM 2</t>
  </si>
  <si>
    <t>SBM 3</t>
  </si>
  <si>
    <t>NAYARA-A</t>
  </si>
  <si>
    <t>NAYARA-B</t>
  </si>
  <si>
    <t>.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</si>
  <si>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</si>
  <si>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</si>
  <si>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</si>
  <si>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</si>
  <si>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</si>
  <si>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</si>
  <si>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</si>
  <si>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</si>
  <si>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</si>
  <si>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</si>
  <si>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</si>
  <si>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</si>
  <si>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</si>
  <si>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</si>
  <si>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</si>
  <si>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</si>
  <si>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</si>
  <si>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</si>
  <si>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</si>
  <si>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</si>
  <si>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</si>
  <si>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*</t>
  </si>
  <si>
    <t>CJ</t>
  </si>
  <si>
    <t>M.V. OPTIMAX II</t>
  </si>
  <si>
    <t>X</t>
  </si>
  <si>
    <t>REQ-CJ 13 TO 16 | PORTSIDE</t>
  </si>
  <si>
    <t>M.V. ERIETTA</t>
  </si>
  <si>
    <t xml:space="preserve">DAYS </t>
  </si>
  <si>
    <t>INIXY126033901</t>
  </si>
  <si>
    <t>M.V. PRINCE KHALED</t>
  </si>
  <si>
    <t>REQ- 2 S/C BERTH</t>
  </si>
  <si>
    <t>INIXY126033933</t>
  </si>
  <si>
    <t>TUG NAND SAARTHI +BG DHP SHIVALIK</t>
  </si>
  <si>
    <t>PIPE</t>
  </si>
  <si>
    <t>NO</t>
  </si>
  <si>
    <t>SHRI CHANDRA</t>
  </si>
  <si>
    <t>REQ- CJ-2,3,10| S/C</t>
  </si>
  <si>
    <t>INIXY126033927</t>
  </si>
  <si>
    <t>M.V. MEGHNA ROSE</t>
  </si>
  <si>
    <t>REQ- CJ-13 TO 16 |3H/DAYS</t>
  </si>
  <si>
    <t>INIXY126033936</t>
  </si>
  <si>
    <t>M.V. CLIPPER TRENT</t>
  </si>
  <si>
    <t>3H/DAY</t>
  </si>
  <si>
    <t>INIXY126033824</t>
  </si>
  <si>
    <t>M.V. HAJ ABDALLAH T</t>
  </si>
  <si>
    <t xml:space="preserve">BAGS/RICE,SUGAR </t>
  </si>
  <si>
    <t>INIXY126033955</t>
  </si>
  <si>
    <t>M.V. GALAXY GLOBE (GL)</t>
  </si>
  <si>
    <t>REQ- 3 S/C | 3H/DAY, SAME SHIPPER</t>
  </si>
  <si>
    <t>INIXY126033966</t>
  </si>
  <si>
    <t>M.V. BBC GANGES</t>
  </si>
  <si>
    <t>10 PKGS/P CARGO</t>
  </si>
  <si>
    <t xml:space="preserve">MYSTIC </t>
  </si>
  <si>
    <t xml:space="preserve">REQ- CJ-13 TO 16 | PORTSIDE </t>
  </si>
  <si>
    <t>INIXY126033886</t>
  </si>
  <si>
    <t>M.V. RIDER</t>
  </si>
  <si>
    <t>INIXY126033804</t>
  </si>
  <si>
    <t>M.V.  AFRICAN PEACOCK</t>
  </si>
  <si>
    <t>GSSP</t>
  </si>
  <si>
    <t>REQ- CJ-01 TO 04</t>
  </si>
  <si>
    <t>INIXY126033954</t>
  </si>
  <si>
    <t>M.V. MARIMAN</t>
  </si>
  <si>
    <t>HR PLATES</t>
  </si>
  <si>
    <t>BENLINE</t>
  </si>
  <si>
    <t>REQ -CJ- 06 - 10 | DAYS</t>
  </si>
  <si>
    <t>M.V. PVT TOPAZ</t>
  </si>
  <si>
    <t>INIXY126033986</t>
  </si>
  <si>
    <t>M.V. TEAM TOMBI</t>
  </si>
  <si>
    <t>44 PKGS/ P CARGO</t>
  </si>
  <si>
    <t>MTS</t>
  </si>
  <si>
    <t>MYSTIC</t>
  </si>
  <si>
    <t>REQ- CJ 13 TO 16</t>
  </si>
  <si>
    <t xml:space="preserve">CJ </t>
  </si>
  <si>
    <t>INIXY126033902</t>
  </si>
  <si>
    <t>M.V. BEATRICE</t>
  </si>
  <si>
    <t>UREA</t>
  </si>
  <si>
    <t>INIXY126033975</t>
  </si>
  <si>
    <t>M.V. KEN ORCHID</t>
  </si>
  <si>
    <t>M.V.  SUVARI REIS</t>
  </si>
  <si>
    <t>BAGS/RICE,SUGAR</t>
  </si>
  <si>
    <t>N/A</t>
  </si>
  <si>
    <t>M.V. ASIA SPIRIT</t>
  </si>
  <si>
    <t>LP: BIN QASIM -PAKISTAN</t>
  </si>
  <si>
    <t>B.</t>
  </si>
  <si>
    <t>OIL TANKERS</t>
  </si>
  <si>
    <t xml:space="preserve">OJ </t>
  </si>
  <si>
    <t>INIXY126033907</t>
  </si>
  <si>
    <t>M.T. JACINDA</t>
  </si>
  <si>
    <t>1E</t>
  </si>
  <si>
    <t>REQ-OJ-07</t>
  </si>
  <si>
    <t>INIXY126033957</t>
  </si>
  <si>
    <t>M.T. NORD VALHALLA</t>
  </si>
  <si>
    <t>CDSBO</t>
  </si>
  <si>
    <t>2E</t>
  </si>
  <si>
    <t>JMB MARINE</t>
  </si>
  <si>
    <t>INIXY126033946</t>
  </si>
  <si>
    <t>M.T. OCEAN CHARITIES</t>
  </si>
  <si>
    <t>1C</t>
  </si>
  <si>
    <t>REQ-OJ- 2,3,4</t>
  </si>
  <si>
    <t>INIXY126033962</t>
  </si>
  <si>
    <t>M.T. STOLT BELUGA</t>
  </si>
  <si>
    <t>2C</t>
  </si>
  <si>
    <t>OJ - 03</t>
  </si>
  <si>
    <t>M.T. GINGA THRESHER</t>
  </si>
  <si>
    <t>M.T. WAWASAN TOPAZ</t>
  </si>
  <si>
    <t>SULPHURIC ACID</t>
  </si>
  <si>
    <t>C.</t>
  </si>
  <si>
    <t>CONTAINERS</t>
  </si>
  <si>
    <t>KICT</t>
  </si>
  <si>
    <t>M.V.  SUNNY 72</t>
  </si>
  <si>
    <t>MASTER LOGITECH</t>
  </si>
  <si>
    <t>NRA // REQ KICT STBD</t>
  </si>
  <si>
    <t>M.V. ATLANTIC HARMONY</t>
  </si>
  <si>
    <t>OCEAN GRACE</t>
  </si>
  <si>
    <t>RDY</t>
  </si>
  <si>
    <t>D.</t>
  </si>
  <si>
    <t>TUNA VESSELS</t>
  </si>
  <si>
    <t>M.V. AGIOS NIKOLAS</t>
  </si>
  <si>
    <t>M.V. SHINING BLISS</t>
  </si>
  <si>
    <t>E.</t>
  </si>
  <si>
    <t>VADINAR</t>
  </si>
  <si>
    <t>VAD</t>
  </si>
  <si>
    <t>CAVALIER</t>
  </si>
  <si>
    <t xml:space="preserve">IMP </t>
  </si>
  <si>
    <t>CRUDE</t>
  </si>
  <si>
    <t>T: NAYARA</t>
  </si>
  <si>
    <t>PROGRESS</t>
  </si>
  <si>
    <t>SHIVALIK</t>
  </si>
  <si>
    <t xml:space="preserve">PROPANE / BUTANE </t>
  </si>
  <si>
    <t>34287..157</t>
  </si>
  <si>
    <t xml:space="preserve">MOTHER </t>
  </si>
  <si>
    <t>GREGAL</t>
  </si>
  <si>
    <t>IOCL</t>
  </si>
  <si>
    <t>APPOLO OCEAN</t>
  </si>
  <si>
    <t>SBC: 703.975</t>
  </si>
  <si>
    <t>DAUGHTER</t>
  </si>
  <si>
    <t>EXPECTED VESSELS SHEET</t>
  </si>
  <si>
    <t>SR. NO.</t>
  </si>
  <si>
    <t>Estimated Arrival (Date &amp; Time)</t>
  </si>
  <si>
    <t>Remarks</t>
  </si>
  <si>
    <t xml:space="preserve">A. </t>
  </si>
  <si>
    <t>M.V. CL FREEDOM</t>
  </si>
  <si>
    <t>Y</t>
  </si>
  <si>
    <t>TRUEBLUE</t>
  </si>
  <si>
    <t>REQ-CJ-13 TO 16 | DAYS</t>
  </si>
  <si>
    <t>INIXY126033968</t>
  </si>
  <si>
    <t>M.V. AFRICAN PIPER</t>
  </si>
  <si>
    <t>MIHIR</t>
  </si>
  <si>
    <t>INIXY126033969</t>
  </si>
  <si>
    <t>M.V. PIONEER FORTUNE</t>
  </si>
  <si>
    <t>FELDSPAR/CLAY</t>
  </si>
  <si>
    <t>DAYS/3H</t>
  </si>
  <si>
    <t>M.V.  GAUTAM KRISHAV</t>
  </si>
  <si>
    <t>ST SLABS</t>
  </si>
  <si>
    <t>INDO GLOBAL</t>
  </si>
  <si>
    <t>REQ-BB</t>
  </si>
  <si>
    <t>ST PLATES</t>
  </si>
  <si>
    <t>M.V. GAUTAM ATHARV</t>
  </si>
  <si>
    <t>OCEAN HARMONY</t>
  </si>
  <si>
    <t>M.V IPSEA  COLOSSUS</t>
  </si>
  <si>
    <t>AMBICA</t>
  </si>
  <si>
    <t>M.V SAND TOPIC</t>
  </si>
  <si>
    <t>M.V. GRAMPUS DIGNITY</t>
  </si>
  <si>
    <t>ACT</t>
  </si>
  <si>
    <t>REQ- CJ -01 TO 04 &amp; 13 TO 16</t>
  </si>
  <si>
    <t>M.V TULIP 18</t>
  </si>
  <si>
    <t>CR COIL/HR COIL/P.CARGO</t>
  </si>
  <si>
    <t>MV AG VALIANT</t>
  </si>
  <si>
    <t>ANLINE</t>
  </si>
  <si>
    <t>TUG IVY +BG ALLARCITY 333</t>
  </si>
  <si>
    <t>M.T. BOW VICTORY</t>
  </si>
  <si>
    <t>INIXY126033891</t>
  </si>
  <si>
    <t>M.T. HANYU FREESIA</t>
  </si>
  <si>
    <t>REQ- OJ-2,3,4</t>
  </si>
  <si>
    <t>MT. PVT SUNRISE</t>
  </si>
  <si>
    <t>MT ARGENT GERBERA</t>
  </si>
  <si>
    <t>M.T.  BOW OCELOT</t>
  </si>
  <si>
    <t>M.T. PRABHU PARVATI</t>
  </si>
  <si>
    <t>INIXY126033989</t>
  </si>
  <si>
    <t>M.T. AURELIAN</t>
  </si>
  <si>
    <t>MT CELSIUS MIDDELFART</t>
  </si>
  <si>
    <t>REQ-2,3,4,5</t>
  </si>
  <si>
    <t>M.T. GINGA CHEETAH</t>
  </si>
  <si>
    <t>M.T. M BRIGIT</t>
  </si>
  <si>
    <t>M.T. DOLPHIN 08</t>
  </si>
  <si>
    <t>PHOSPHORIC ACID</t>
  </si>
  <si>
    <t>REQ- OJ -05</t>
  </si>
  <si>
    <t>M.T. BOW MERCURY</t>
  </si>
  <si>
    <t>REQ-OJ- 2,3</t>
  </si>
  <si>
    <t xml:space="preserve">C. </t>
  </si>
  <si>
    <t>M.V. SAFEEN POWER</t>
  </si>
  <si>
    <t>HAPAG LLOYD</t>
  </si>
  <si>
    <t>M.V. SPECTRUM N</t>
  </si>
  <si>
    <t>M.V. IRENE RESPECT</t>
  </si>
  <si>
    <t>M.V. NIXIN 86</t>
  </si>
  <si>
    <t>UNITED</t>
  </si>
  <si>
    <t>M.V. TCI ANAND</t>
  </si>
  <si>
    <t>M.V.  SSL KAVERI</t>
  </si>
  <si>
    <t>M.V. SCI MUMBAI</t>
  </si>
  <si>
    <t xml:space="preserve">JMB  </t>
  </si>
  <si>
    <t>M.V. ARTAM</t>
  </si>
  <si>
    <t>ARMITA</t>
  </si>
  <si>
    <t>M.V. SSL GODAVARI</t>
  </si>
  <si>
    <t>MV BUNUN ZEST</t>
  </si>
  <si>
    <t>CHICKPEAS</t>
  </si>
  <si>
    <t>DELTA WATER</t>
  </si>
  <si>
    <t xml:space="preserve">E. </t>
  </si>
  <si>
    <t>SWARNA BRAHMAPUTRA</t>
  </si>
  <si>
    <t>T: IOCL</t>
  </si>
  <si>
    <t>GARUDA</t>
  </si>
  <si>
    <t>ATF</t>
  </si>
  <si>
    <t>ROSE MAKIS</t>
  </si>
  <si>
    <t>HSD + MS</t>
  </si>
  <si>
    <t>VENDAVEL</t>
  </si>
  <si>
    <t>TAKASAGO</t>
  </si>
  <si>
    <t>PROMETEY</t>
  </si>
  <si>
    <t>N/R</t>
  </si>
  <si>
    <t>GEORGY MASLOV</t>
  </si>
  <si>
    <t>TK SCORPIO</t>
  </si>
  <si>
    <t>SAKHALIN</t>
  </si>
  <si>
    <t>VESSELS WAITING FOR MOORING/ANCH/OTB</t>
  </si>
  <si>
    <t>DRAFT/LOA</t>
  </si>
  <si>
    <t>REASON</t>
  </si>
  <si>
    <t>DATE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</si>
  <si>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</si>
  <si>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</si>
  <si>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</si>
  <si>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</si>
  <si>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</si>
  <si>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</si>
  <si>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</si>
  <si>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</si>
  <si>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</si>
  <si>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</si>
  <si>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</si>
  <si>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</si>
  <si>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</si>
  <si>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</si>
  <si>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</si>
  <si>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</si>
  <si>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</si>
  <si>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</si>
  <si>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</si>
  <si>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</si>
  <si>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</si>
  <si>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</si>
  <si>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</si>
  <si>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</si>
  <si>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</si>
  <si>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</si>
  <si>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</si>
  <si>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</si>
  <si>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</si>
  <si>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</si>
  <si>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</si>
  <si>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</si>
  <si>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</si>
  <si>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</si>
  <si>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</si>
  <si>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</si>
  <si>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</si>
  <si>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</si>
  <si>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</si>
  <si>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</si>
  <si>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</si>
  <si>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</si>
  <si>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</si>
  <si>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</si>
  <si>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</si>
  <si>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</si>
  <si>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</si>
  <si>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</si>
  <si>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</si>
  <si>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</si>
  <si>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</si>
  <si>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</si>
  <si>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</si>
  <si>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</si>
  <si>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</si>
  <si>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</si>
  <si>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</si>
  <si>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</si>
  <si>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</si>
  <si>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</si>
  <si>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</si>
  <si>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</si>
  <si>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</si>
  <si>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</si>
  <si>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</si>
  <si>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</si>
  <si>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</si>
  <si>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</si>
  <si>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MALARA SHG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</si>
  <si>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</si>
  <si>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</si>
  <si>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</si>
  <si>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</si>
  <si>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</si>
  <si>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</si>
  <si>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</si>
  <si>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</si>
  <si>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</si>
  <si>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</si>
  <si>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</si>
  <si>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</si>
  <si>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</si>
  <si>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</si>
  <si>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</si>
  <si>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</si>
  <si>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</si>
  <si>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</si>
  <si>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</si>
  <si>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</si>
  <si>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</si>
  <si>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</si>
  <si>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</si>
  <si>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</si>
  <si>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</si>
  <si>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</si>
  <si>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</si>
  <si>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</si>
  <si>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</si>
  <si>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</si>
  <si>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</si>
  <si>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</si>
  <si>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</si>
  <si>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</si>
  <si>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</si>
  <si>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</si>
  <si>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</si>
  <si>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</si>
  <si>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</si>
  <si>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</si>
  <si>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</si>
  <si>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</si>
  <si>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</si>
  <si>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</si>
  <si>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</si>
  <si>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</si>
  <si>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</si>
  <si>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</si>
  <si>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</si>
  <si>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</si>
  <si>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</si>
  <si>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</si>
  <si>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</si>
  <si>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</si>
  <si>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</si>
  <si>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</si>
  <si>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</si>
  <si>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</si>
  <si>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</si>
  <si>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</si>
  <si>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</si>
  <si>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</si>
  <si>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TUNA TEKRA CONTAINER TERM DEV.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</si>
  <si>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</si>
  <si>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</si>
  <si>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</si>
  <si>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</si>
  <si>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</si>
  <si>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</si>
  <si>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</si>
  <si>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</si>
  <si>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</si>
  <si>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</si>
  <si>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</si>
  <si>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</si>
  <si>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</si>
  <si>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</si>
  <si>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</si>
  <si>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</si>
  <si>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</si>
  <si>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</si>
  <si>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</si>
  <si>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</si>
  <si>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</si>
  <si>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</si>
  <si>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</si>
  <si>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</si>
  <si>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</si>
  <si>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</si>
  <si>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</si>
  <si>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</si>
  <si>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</si>
  <si>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</si>
  <si>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</si>
  <si>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</si>
  <si>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</si>
  <si>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</si>
  <si>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</si>
  <si>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</si>
  <si>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</si>
  <si>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</si>
  <si>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</si>
  <si>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</si>
  <si>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</si>
  <si>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</si>
  <si>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</si>
  <si>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</si>
  <si>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</si>
  <si>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</si>
  <si>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</si>
  <si>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</si>
  <si>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</si>
  <si>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</si>
  <si>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</si>
  <si>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</si>
  <si>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</si>
  <si>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</si>
  <si>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</si>
  <si>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INIXY125122750</t>
  </si>
  <si>
    <t>M.V. ES JASMIN</t>
  </si>
  <si>
    <t>RE-ACH FOR RE-BERTHING</t>
  </si>
  <si>
    <t>INIXY126013115</t>
  </si>
  <si>
    <t xml:space="preserve">SAGAR VRMIKA </t>
  </si>
  <si>
    <t>GRACE LOUISE</t>
  </si>
  <si>
    <t>MT. MAYFAIR</t>
  </si>
  <si>
    <t>FOR HUSBANDARY SERVICES AT OTB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</si>
  <si>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</si>
  <si>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</si>
  <si>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</si>
  <si>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</si>
  <si>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</si>
  <si>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</si>
  <si>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</si>
  <si>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</si>
  <si>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</si>
  <si>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</si>
  <si>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AFRICAN LARK</t>
  </si>
  <si>
    <t>SAROJA BLESSING</t>
  </si>
  <si>
    <t>FOR SHORE SUPPLY TO LPG/C PAICO DOJA</t>
  </si>
  <si>
    <t>INIXY126013286</t>
  </si>
  <si>
    <t>LPG/C. ANAFI</t>
  </si>
  <si>
    <t>RE-ANCH AT OTB- COURT ARREST.</t>
  </si>
  <si>
    <t>M.T. OCEANIC DREAM</t>
  </si>
  <si>
    <t>6/128.6</t>
  </si>
  <si>
    <t>OWNERS MATTER</t>
  </si>
  <si>
    <t>LPG/C. TELENDOS</t>
  </si>
  <si>
    <t>6.5/173.7</t>
  </si>
  <si>
    <t>INIXY126013338</t>
  </si>
  <si>
    <t>M.T. UM YOSHINO</t>
  </si>
  <si>
    <t>RE-ANCH FOR BUNKERING</t>
  </si>
  <si>
    <t>M.V. SHANTI SAGAR XVII</t>
  </si>
  <si>
    <t>4.5/104.5</t>
  </si>
  <si>
    <t>GAUTAM NIRVAIR</t>
  </si>
  <si>
    <t>FOR REPAIRING WORK</t>
  </si>
  <si>
    <t>INIXY126013371</t>
  </si>
  <si>
    <t>M.T. CHEM COBALT</t>
  </si>
  <si>
    <t>FOR BUNKERING ONLY</t>
  </si>
  <si>
    <t>M.T. CORDOBA</t>
  </si>
  <si>
    <t>FOR HUSBANDARY MATTERS AT OTB</t>
  </si>
  <si>
    <t>INIXY126013347</t>
  </si>
  <si>
    <t>M.V. DOCTOR O</t>
  </si>
  <si>
    <t>RE-ANCH FOR ENGINE PROBLEM</t>
  </si>
  <si>
    <t>M.V. BROAD RICH</t>
  </si>
  <si>
    <t>OMR</t>
  </si>
  <si>
    <t>INIXY126023516</t>
  </si>
  <si>
    <t>M.V. BELRAY</t>
  </si>
  <si>
    <t>ARIES MARINE</t>
  </si>
  <si>
    <t>INIXY126023554</t>
  </si>
  <si>
    <t>TUG VISTA 9 + BG SAGAR 251</t>
  </si>
  <si>
    <t>RE-ANCH FOR DAMAGING THR TUG AND JETTY</t>
  </si>
  <si>
    <t>INIXY126023441</t>
  </si>
  <si>
    <t>M.V.  LEONARDO</t>
  </si>
  <si>
    <t>7.56/199.92</t>
  </si>
  <si>
    <t>ARFES MARINE</t>
  </si>
  <si>
    <t>M.V. RUBAIYAT HANIF</t>
  </si>
  <si>
    <t>m.v. broad rich</t>
  </si>
  <si>
    <t>OMR SHG</t>
  </si>
  <si>
    <t>INIXY126023650</t>
  </si>
  <si>
    <t>M.T. SOUTHERN CETACEA</t>
  </si>
  <si>
    <t>RE-ANCH FOR PC</t>
  </si>
  <si>
    <t>M.V. SUPER RICE</t>
  </si>
  <si>
    <t>WAITING FOR PC</t>
  </si>
  <si>
    <t>M.V. AITOLOS</t>
  </si>
  <si>
    <t>INIXY126023631</t>
  </si>
  <si>
    <t>M.T. HELEN</t>
  </si>
  <si>
    <t>INIXY126033865</t>
  </si>
  <si>
    <t>MV JAHAN MONI</t>
  </si>
  <si>
    <t>LPG/C. SAHYADRI</t>
  </si>
  <si>
    <t>KEY FUTURE</t>
  </si>
  <si>
    <t>M.V. AFRICAN SANDERLING</t>
  </si>
  <si>
    <t>MV RICHMOND</t>
  </si>
  <si>
    <t>TAURAS</t>
  </si>
  <si>
    <t>INIXY126033930</t>
  </si>
  <si>
    <t>M.V. RANGE VILLA</t>
  </si>
  <si>
    <t>M.V. BRISTOL</t>
  </si>
  <si>
    <t>TUG KAIVAN</t>
  </si>
  <si>
    <t>2.5/40</t>
  </si>
  <si>
    <t>COMING FOR DRY DOCK</t>
  </si>
  <si>
    <t>PAREKH MARINE</t>
  </si>
  <si>
    <t>MV. AFRICAN SANDERLING</t>
  </si>
  <si>
    <t>INIXY126033982</t>
  </si>
  <si>
    <t xml:space="preserve"> MV GLORY ENERGY</t>
  </si>
  <si>
    <t>14.6/225.27</t>
  </si>
  <si>
    <t>TRANSHIPMENT OF 111553.12 MT BAUXITE IN BULK</t>
  </si>
  <si>
    <t>AML</t>
  </si>
  <si>
    <t>TRANSIT CARGO TO DAUGHTER VESSEL MV TIAN SHENG 27 &amp; STS VESSEL MV LOURA</t>
  </si>
  <si>
    <t>INIXY126033981</t>
  </si>
  <si>
    <t>M.V. TIAN SHENG 27</t>
  </si>
  <si>
    <t>3.1/225</t>
  </si>
  <si>
    <t>TRANSHIPMENT OF 77800 MT BAUXITE IN BULK</t>
  </si>
  <si>
    <t>TRANSIT CARGO FROM MOTHER VESSEL MV GLORY ENERGY</t>
  </si>
  <si>
    <t xml:space="preserve">INIXY126033956 </t>
  </si>
  <si>
    <t>MV  LOURA</t>
  </si>
  <si>
    <t>TRANSHIPMENT OF 51400 MT BAUXITE IN BULK</t>
  </si>
  <si>
    <t>INIXY126033960</t>
  </si>
  <si>
    <t>M.V. DESH MAHIMA</t>
  </si>
  <si>
    <t>8.6/249.98</t>
  </si>
  <si>
    <t>FOR SUPPLY BUNKERS/FRESH WATER/PROVISION/ETC</t>
  </si>
  <si>
    <t>LPG/C SHIVALIK</t>
  </si>
  <si>
    <t>10.6/225.28</t>
  </si>
  <si>
    <t>FOR BUNKERING AT OTB</t>
  </si>
  <si>
    <t>MT HAFNIA SHANGHAI</t>
  </si>
  <si>
    <t>MT LUCKY PIONEER</t>
  </si>
  <si>
    <t>CHETAK</t>
  </si>
  <si>
    <t>1.4/19</t>
  </si>
  <si>
    <t>M.T. DESH ABHIMAN</t>
  </si>
  <si>
    <t>6.6/274.47</t>
  </si>
  <si>
    <t>JMB</t>
  </si>
  <si>
    <t>MT. DAMSGAARD</t>
  </si>
  <si>
    <t>FOR PROVISION &amp; FRESH WATER SUPPLY</t>
  </si>
  <si>
    <t>MT FRONT FUTURE</t>
  </si>
  <si>
    <t>249.95 / 5.80</t>
  </si>
  <si>
    <t>VESSEL CALLING KANDLA FOR OWNERS MATTER / CREW CHANGE ETC</t>
  </si>
  <si>
    <t>BEN LINE</t>
  </si>
  <si>
    <t>LPG/C ULLSWATER</t>
  </si>
  <si>
    <t>3.50/121</t>
  </si>
  <si>
    <t>FOR CREW CHANGE/TECHNICAL SERVICES</t>
  </si>
  <si>
    <t>PORT &amp; SEA  EXPERT SH</t>
  </si>
  <si>
    <t>M.T. SNARTH</t>
  </si>
  <si>
    <t>MMD DETAINED</t>
  </si>
  <si>
    <t>INIXY126023577</t>
  </si>
  <si>
    <t>M.T. SHIVANSH POOJA</t>
  </si>
  <si>
    <t>OWNERS MATTERS</t>
  </si>
  <si>
    <t>SCORPIO</t>
  </si>
  <si>
    <t>INIXY126033861</t>
  </si>
  <si>
    <t>MT RISEN</t>
  </si>
  <si>
    <t>DOLPHIN 18</t>
  </si>
  <si>
    <t>4.2/34.5</t>
  </si>
  <si>
    <t>DRY DOCK</t>
  </si>
  <si>
    <t>GENESIS</t>
  </si>
  <si>
    <t>M.T. SEACLIPPER</t>
  </si>
  <si>
    <t>8/183.2</t>
  </si>
  <si>
    <t>UNDER WATER INSPECTION &amp;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</si>
</sst>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0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22"/>
      <name val="Aptos Narrow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</borders>
  <cellStyleXfs count="18">
    <xf numFmtId="0" fontId="0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22" fontId="8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7" xfId="0" applyFont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0" xfId="0" applyFont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7" xfId="0" quotePrefix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164" fontId="17" fillId="0" borderId="17" xfId="0" applyNumberFormat="1" applyFont="1" applyBorder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2" fontId="17" fillId="0" borderId="3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3" xfId="0" quotePrefix="1" applyFont="1" applyBorder="1" applyAlignment="1">
      <alignment horizontal="center" vertical="center"/>
    </xf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2" fontId="10" fillId="0" borderId="2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165" fontId="10" fillId="3" borderId="26" xfId="0" applyNumberFormat="1" applyFont="1" applyFill="1" applyBorder="1" applyAlignment="1">
      <alignment horizontal="center" vertical="center"/>
    </xf>
    <xf numFmtId="165" fontId="10" fillId="4" borderId="26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4" borderId="0" xfId="0" applyFont="1" applyFill="1"/>
    <xf numFmtId="0" fontId="7" fillId="3" borderId="0" xfId="0" applyFont="1" applyFill="1"/>
    <xf numFmtId="0" fontId="7" fillId="4" borderId="0" xfId="0" applyFont="1" applyFill="1"/>
    <xf numFmtId="165" fontId="10" fillId="4" borderId="23" xfId="0" applyNumberFormat="1" applyFont="1" applyFill="1" applyBorder="1" applyAlignment="1">
      <alignment horizontal="center" vertical="center"/>
    </xf>
    <xf numFmtId="2" fontId="17" fillId="0" borderId="17" xfId="0" applyNumberFormat="1" applyFont="1" applyBorder="1" applyAlignment="1">
      <alignment horizontal="center" vertical="center"/>
    </xf>
    <xf numFmtId="0" fontId="23" fillId="2" borderId="17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0" fontId="23" fillId="2" borderId="30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4" fillId="0" borderId="0" xfId="0" applyFont="1"/>
    <xf numFmtId="164" fontId="17" fillId="0" borderId="17" xfId="0" quotePrefix="1" applyNumberFormat="1" applyFont="1" applyBorder="1" applyAlignment="1">
      <alignment horizontal="center" vertical="center"/>
    </xf>
    <xf numFmtId="164" fontId="17" fillId="0" borderId="0" xfId="0" quotePrefix="1" applyNumberFormat="1" applyFont="1" applyAlignment="1">
      <alignment horizontal="center" vertical="center"/>
    </xf>
    <xf numFmtId="165" fontId="17" fillId="0" borderId="17" xfId="0" quotePrefix="1" applyNumberFormat="1" applyFont="1" applyBorder="1" applyAlignment="1">
      <alignment horizontal="center" vertical="center"/>
    </xf>
    <xf numFmtId="166" fontId="17" fillId="0" borderId="17" xfId="0" quotePrefix="1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17" fillId="0" borderId="20" xfId="0" quotePrefix="1" applyNumberFormat="1" applyFont="1" applyBorder="1" applyAlignment="1">
      <alignment horizontal="center" vertical="center"/>
    </xf>
    <xf numFmtId="22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quotePrefix="1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0" xfId="0" quotePrefix="1" applyNumberFormat="1" applyFont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165" fontId="10" fillId="3" borderId="32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5" fontId="17" fillId="0" borderId="3" xfId="0" quotePrefix="1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3" xfId="0" quotePrefix="1" applyNumberFormat="1" applyFont="1" applyBorder="1" applyAlignment="1">
      <alignment horizontal="center" vertical="center"/>
    </xf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165" fontId="10" fillId="4" borderId="32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166" fontId="17" fillId="0" borderId="0" xfId="0" quotePrefix="1" applyNumberFormat="1" applyFont="1" applyAlignment="1">
      <alignment horizontal="center"/>
    </xf>
    <xf numFmtId="166" fontId="17" fillId="0" borderId="20" xfId="0" quotePrefix="1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4" fontId="17" fillId="0" borderId="0" xfId="0" applyNumberFormat="1" applyFont="1" applyAlignment="1">
      <alignment horizontal="center" vertical="center"/>
    </xf>
    <xf numFmtId="0" fontId="8" fillId="0" borderId="37" xfId="0" applyFont="1" applyBorder="1" applyAlignment="1">
      <alignment vertical="top"/>
    </xf>
    <xf numFmtId="0" fontId="29" fillId="0" borderId="2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vertical="center"/>
    </xf>
    <xf numFmtId="0" fontId="17" fillId="0" borderId="34" xfId="0" quotePrefix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horizontal="center"/>
    </xf>
    <xf numFmtId="2" fontId="17" fillId="0" borderId="34" xfId="0" applyNumberFormat="1" applyFont="1" applyBorder="1" applyAlignment="1">
      <alignment horizontal="center" vertical="center"/>
    </xf>
    <xf numFmtId="164" fontId="17" fillId="0" borderId="34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center" vertical="center"/>
    </xf>
    <xf numFmtId="0" fontId="17" fillId="0" borderId="35" xfId="0" applyFont="1" applyBorder="1" applyAlignment="1">
      <alignment vertical="center"/>
    </xf>
    <xf numFmtId="0" fontId="17" fillId="0" borderId="35" xfId="0" quotePrefix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35" xfId="0" applyFont="1" applyBorder="1" applyAlignment="1">
      <alignment horizontal="center"/>
    </xf>
    <xf numFmtId="2" fontId="17" fillId="0" borderId="35" xfId="0" applyNumberFormat="1" applyFont="1" applyBorder="1" applyAlignment="1">
      <alignment horizontal="center" vertical="center"/>
    </xf>
    <xf numFmtId="164" fontId="17" fillId="0" borderId="35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vertical="center"/>
    </xf>
    <xf numFmtId="0" fontId="17" fillId="0" borderId="43" xfId="0" quotePrefix="1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17" fillId="0" borderId="43" xfId="0" applyFont="1" applyBorder="1" applyAlignment="1">
      <alignment horizontal="center"/>
    </xf>
    <xf numFmtId="2" fontId="17" fillId="0" borderId="43" xfId="0" applyNumberFormat="1" applyFont="1" applyBorder="1" applyAlignment="1">
      <alignment horizontal="center" vertical="center"/>
    </xf>
    <xf numFmtId="164" fontId="17" fillId="0" borderId="43" xfId="0" quotePrefix="1" applyNumberFormat="1" applyFont="1" applyBorder="1" applyAlignment="1">
      <alignment horizontal="center" vertical="center"/>
    </xf>
    <xf numFmtId="165" fontId="17" fillId="0" borderId="43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/>
    </xf>
    <xf numFmtId="2" fontId="10" fillId="0" borderId="47" xfId="0" applyNumberFormat="1" applyFont="1" applyBorder="1" applyAlignment="1">
      <alignment horizontal="center" vertical="center"/>
    </xf>
    <xf numFmtId="3" fontId="10" fillId="0" borderId="47" xfId="0" applyNumberFormat="1" applyFont="1" applyBorder="1" applyAlignment="1">
      <alignment horizontal="center" vertical="center"/>
    </xf>
    <xf numFmtId="165" fontId="10" fillId="3" borderId="47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3" fontId="10" fillId="0" borderId="49" xfId="0" applyNumberFormat="1" applyFont="1" applyBorder="1" applyAlignment="1">
      <alignment horizontal="center" vertical="center"/>
    </xf>
    <xf numFmtId="165" fontId="10" fillId="3" borderId="4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 wrapText="1"/>
    </xf>
  </cellXfs>
  <cellStyles count="18">
    <cellStyle name="Comma 2" xfId="3"/>
    <cellStyle name="Comma 2 2" xfId="11"/>
    <cellStyle name="Comma 3" xfId="5"/>
    <cellStyle name="Comma 3 2" xfId="13"/>
    <cellStyle name="Comma 4" xfId="7"/>
    <cellStyle name="Comma 4 2" xfId="15"/>
    <cellStyle name="Comma 5" xfId="9"/>
    <cellStyle name="Comma 5 2" xfId="17"/>
    <cellStyle name="Normal" xfId="0" builtinId="0"/>
    <cellStyle name="Normal 2" xfId="1"/>
    <cellStyle name="Normal 3" xfId="2"/>
    <cellStyle name="Normal 3 2" xfId="10"/>
    <cellStyle name="Normal 4" xfId="4"/>
    <cellStyle name="Normal 4 2" xfId="12"/>
    <cellStyle name="Normal 5" xfId="6"/>
    <cellStyle name="Normal 5 2" xfId="14"/>
    <cellStyle name="Normal 6" xfId="8"/>
    <cellStyle name="Normal 6 2" xfId="16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topLeftCell="A26" zoomScale="30" zoomScaleNormal="30" workbookViewId="0">
      <selection activeCell="M28" sqref="M28"/>
    </sheetView>
  </sheetViews>
  <sheetFormatPr defaultColWidth="8.88671875" defaultRowHeight="13.5" customHeight="1"/>
  <cols>
    <col min="1" max="1" width="21.109375" style="9" customWidth="1"/>
    <col min="2" max="2" width="29.88671875" customWidth="1"/>
    <col min="3" max="3" width="22.88671875" style="9" customWidth="1"/>
    <col min="4" max="4" width="37.109375" style="9" customWidth="1"/>
    <col min="5" max="5" width="56.44140625" style="15" customWidth="1"/>
    <col min="6" max="6" width="32.109375" customWidth="1"/>
    <col min="7" max="7" width="16.109375" style="9" bestFit="1" customWidth="1"/>
    <col min="8" max="8" width="22" style="9" bestFit="1" customWidth="1"/>
    <col min="9" max="9" width="14.109375" style="9" bestFit="1" customWidth="1"/>
    <col min="10" max="10" width="66.109375" style="15" customWidth="1"/>
    <col min="11" max="11" width="30.109375" style="79" customWidth="1"/>
    <col min="12" max="12" width="15.88671875" style="79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46.109375" style="9" bestFit="1" customWidth="1"/>
    <col min="17" max="17" width="56.88671875" style="15" bestFit="1" customWidth="1"/>
    <col min="18" max="18" width="91.88671875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76"/>
      <c r="L1" s="76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94" t="s">
        <v>0</v>
      </c>
      <c r="H2" s="194"/>
      <c r="I2" s="194"/>
      <c r="J2" s="194"/>
      <c r="K2" s="194"/>
      <c r="L2" s="194"/>
      <c r="M2" s="194"/>
      <c r="N2" s="194"/>
      <c r="O2" s="17"/>
      <c r="P2" s="17"/>
      <c r="Q2" s="19"/>
      <c r="R2" s="49" t="s">
        <v>1</v>
      </c>
    </row>
    <row r="3" spans="1:18" ht="45" customHeight="1">
      <c r="A3" s="17"/>
      <c r="B3" s="18"/>
      <c r="C3" s="17"/>
      <c r="D3" s="17"/>
      <c r="E3" s="19"/>
      <c r="F3" s="18"/>
      <c r="G3" s="195" t="s">
        <v>2</v>
      </c>
      <c r="H3" s="195"/>
      <c r="I3" s="195"/>
      <c r="J3" s="195"/>
      <c r="K3" s="195"/>
      <c r="L3" s="195"/>
      <c r="M3" s="195"/>
      <c r="N3" s="195"/>
      <c r="O3" s="17"/>
      <c r="P3" s="17"/>
      <c r="Q3" s="19"/>
      <c r="R3" s="49" t="s">
        <v>3</v>
      </c>
    </row>
    <row r="4" spans="1:18" ht="45" customHeight="1">
      <c r="A4" s="17"/>
      <c r="B4" s="18"/>
      <c r="C4" s="17"/>
      <c r="D4" s="17"/>
      <c r="E4" s="19"/>
      <c r="F4" s="18"/>
      <c r="G4" s="196" t="s">
        <v>4</v>
      </c>
      <c r="H4" s="196"/>
      <c r="I4" s="196"/>
      <c r="J4" s="196"/>
      <c r="K4" s="196"/>
      <c r="L4" s="196"/>
      <c r="M4" s="196"/>
      <c r="N4" s="196"/>
      <c r="O4" s="17" t="s">
        <v>5</v>
      </c>
      <c r="P4" s="17"/>
      <c r="Q4" s="19"/>
      <c r="R4" s="49" t="s">
        <v>6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77"/>
      <c r="L5" s="77"/>
      <c r="M5" s="20"/>
      <c r="N5" s="20"/>
      <c r="O5" s="20"/>
      <c r="P5" s="20"/>
      <c r="Q5" s="22"/>
      <c r="R5" s="21"/>
    </row>
    <row r="6" spans="1:18" s="25" customFormat="1" ht="95.25" customHeight="1" thickBot="1">
      <c r="A6" s="48" t="s">
        <v>7</v>
      </c>
      <c r="B6" s="23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21</v>
      </c>
      <c r="P6" s="23" t="s">
        <v>22</v>
      </c>
      <c r="Q6" s="23" t="s">
        <v>23</v>
      </c>
      <c r="R6" s="24" t="s">
        <v>24</v>
      </c>
    </row>
    <row r="7" spans="1:18" s="16" customFormat="1" ht="45" customHeight="1">
      <c r="A7" s="26"/>
      <c r="B7" s="27"/>
      <c r="C7" s="27"/>
      <c r="D7" s="27"/>
      <c r="E7" s="27"/>
      <c r="F7" s="27"/>
      <c r="G7" s="139"/>
      <c r="H7" s="27"/>
      <c r="I7" s="27"/>
      <c r="J7" s="37"/>
      <c r="K7" s="78"/>
      <c r="L7" s="78"/>
      <c r="M7" s="27"/>
      <c r="N7" s="27"/>
      <c r="O7" s="27"/>
      <c r="P7" s="27"/>
      <c r="Q7" s="27"/>
      <c r="R7" s="28"/>
    </row>
    <row r="8" spans="1:18" s="16" customFormat="1" ht="45" customHeight="1">
      <c r="A8" s="50">
        <v>1</v>
      </c>
      <c r="B8" s="52" t="s">
        <v>25</v>
      </c>
      <c r="C8" s="57"/>
      <c r="D8" s="51"/>
      <c r="E8" s="53" t="s">
        <v>26</v>
      </c>
      <c r="F8" s="53"/>
      <c r="G8" s="140"/>
      <c r="H8" s="51"/>
      <c r="I8" s="51"/>
      <c r="J8" s="54"/>
      <c r="K8" s="51"/>
      <c r="L8" s="51"/>
      <c r="M8" s="118"/>
      <c r="N8" s="55"/>
      <c r="O8" s="55"/>
      <c r="P8" s="108"/>
      <c r="Q8" s="51"/>
      <c r="R8" s="56"/>
    </row>
    <row r="9" spans="1:18" s="16" customFormat="1" ht="45" customHeight="1">
      <c r="A9" s="29">
        <v>2</v>
      </c>
      <c r="B9" s="114" t="s">
        <v>27</v>
      </c>
      <c r="C9" s="31" t="s">
        <v>28</v>
      </c>
      <c r="D9" s="30" t="s">
        <v>29</v>
      </c>
      <c r="E9" s="40" t="s">
        <v>30</v>
      </c>
      <c r="F9" s="32" t="s">
        <v>31</v>
      </c>
      <c r="G9" s="141" t="s">
        <v>32</v>
      </c>
      <c r="H9" s="30">
        <v>189.99</v>
      </c>
      <c r="I9" s="30" t="s">
        <v>33</v>
      </c>
      <c r="J9" s="33" t="s">
        <v>34</v>
      </c>
      <c r="K9" s="30">
        <v>59050</v>
      </c>
      <c r="L9" s="30" t="s">
        <v>35</v>
      </c>
      <c r="M9" s="107">
        <v>20000</v>
      </c>
      <c r="N9" s="34">
        <v>46098.590277777781</v>
      </c>
      <c r="O9" s="34">
        <v>46098.65625</v>
      </c>
      <c r="P9" s="108">
        <f>IFERROR(N9+(K9/M9)+(2/24),"")</f>
        <v>46101.626111111116</v>
      </c>
      <c r="Q9" s="30" t="s">
        <v>36</v>
      </c>
      <c r="R9" s="35"/>
    </row>
    <row r="10" spans="1:18" s="16" customFormat="1" ht="45" customHeight="1">
      <c r="A10" s="36">
        <v>3</v>
      </c>
      <c r="B10" s="38" t="s">
        <v>37</v>
      </c>
      <c r="C10" s="39">
        <v>9</v>
      </c>
      <c r="D10" s="37" t="s">
        <v>38</v>
      </c>
      <c r="E10" s="40" t="s">
        <v>39</v>
      </c>
      <c r="F10" s="40" t="s">
        <v>40</v>
      </c>
      <c r="G10" s="142"/>
      <c r="H10" s="37">
        <v>190</v>
      </c>
      <c r="I10" s="37" t="s">
        <v>41</v>
      </c>
      <c r="J10" s="96" t="s">
        <v>42</v>
      </c>
      <c r="K10" s="37">
        <v>56200</v>
      </c>
      <c r="L10" s="37" t="s">
        <v>35</v>
      </c>
      <c r="M10" s="41">
        <v>16100</v>
      </c>
      <c r="N10" s="42"/>
      <c r="O10" s="42"/>
      <c r="P10" s="108"/>
      <c r="Q10" s="37" t="s">
        <v>43</v>
      </c>
      <c r="R10" s="43" t="s">
        <v>44</v>
      </c>
    </row>
    <row r="11" spans="1:18" s="16" customFormat="1" ht="45" customHeight="1">
      <c r="A11" s="29"/>
      <c r="B11" s="114"/>
      <c r="C11" s="31" t="s">
        <v>45</v>
      </c>
      <c r="D11" s="30" t="s">
        <v>46</v>
      </c>
      <c r="E11" s="32" t="s">
        <v>47</v>
      </c>
      <c r="F11" s="32" t="s">
        <v>40</v>
      </c>
      <c r="G11" s="141" t="s">
        <v>32</v>
      </c>
      <c r="H11" s="30">
        <v>189.99</v>
      </c>
      <c r="I11" s="30" t="s">
        <v>41</v>
      </c>
      <c r="J11" s="33" t="s">
        <v>48</v>
      </c>
      <c r="K11" s="30">
        <v>55000</v>
      </c>
      <c r="L11" s="30" t="s">
        <v>35</v>
      </c>
      <c r="M11" s="132">
        <v>16100</v>
      </c>
      <c r="N11" s="34">
        <v>46096.527777777781</v>
      </c>
      <c r="O11" s="34">
        <v>46096.597222222219</v>
      </c>
      <c r="P11" s="115">
        <f>IFERROR(N11+(K11/M11)+(2/24),"")</f>
        <v>46100.027260179442</v>
      </c>
      <c r="Q11" s="30" t="s">
        <v>49</v>
      </c>
      <c r="R11" s="35"/>
    </row>
    <row r="12" spans="1:18" s="16" customFormat="1" ht="45" customHeight="1">
      <c r="A12" s="29"/>
      <c r="B12" s="114"/>
      <c r="C12" s="31" t="s">
        <v>50</v>
      </c>
      <c r="D12" s="30" t="s">
        <v>51</v>
      </c>
      <c r="E12" s="32" t="s">
        <v>52</v>
      </c>
      <c r="F12" s="32" t="s">
        <v>53</v>
      </c>
      <c r="G12" s="141" t="s">
        <v>32</v>
      </c>
      <c r="H12" s="30">
        <v>190</v>
      </c>
      <c r="I12" s="30" t="s">
        <v>33</v>
      </c>
      <c r="J12" s="33" t="s">
        <v>34</v>
      </c>
      <c r="K12" s="30">
        <v>49500</v>
      </c>
      <c r="L12" s="30" t="s">
        <v>35</v>
      </c>
      <c r="M12" s="132">
        <v>23000</v>
      </c>
      <c r="N12" s="34">
        <v>46098.995833333334</v>
      </c>
      <c r="O12" s="34">
        <v>46099.09375</v>
      </c>
      <c r="P12" s="115">
        <f>IFERROR(N12+(K12/M12)+(2/24),"")</f>
        <v>46101.23134057971</v>
      </c>
      <c r="Q12" s="30" t="s">
        <v>36</v>
      </c>
      <c r="R12" s="35"/>
    </row>
    <row r="13" spans="1:18" s="16" customFormat="1" ht="45" customHeight="1">
      <c r="A13" s="172">
        <v>4</v>
      </c>
      <c r="B13" s="173" t="s">
        <v>54</v>
      </c>
      <c r="C13" s="174"/>
      <c r="D13" s="175"/>
      <c r="E13" s="176" t="s">
        <v>26</v>
      </c>
      <c r="F13" s="176"/>
      <c r="G13" s="177"/>
      <c r="H13" s="175"/>
      <c r="I13" s="175"/>
      <c r="J13" s="178"/>
      <c r="K13" s="175"/>
      <c r="L13" s="175"/>
      <c r="M13" s="179"/>
      <c r="N13" s="180"/>
      <c r="O13" s="180"/>
      <c r="P13" s="180"/>
      <c r="Q13" s="175"/>
      <c r="R13" s="181"/>
    </row>
    <row r="14" spans="1:18" s="16" customFormat="1" ht="45" customHeight="1">
      <c r="A14" s="29">
        <v>5</v>
      </c>
      <c r="B14" s="114" t="s">
        <v>55</v>
      </c>
      <c r="C14" s="31">
        <v>5</v>
      </c>
      <c r="D14" s="30" t="s">
        <v>56</v>
      </c>
      <c r="E14" s="32" t="s">
        <v>57</v>
      </c>
      <c r="F14" s="32" t="s">
        <v>58</v>
      </c>
      <c r="G14" s="141" t="s">
        <v>59</v>
      </c>
      <c r="H14" s="30">
        <v>177.5</v>
      </c>
      <c r="I14" s="30" t="s">
        <v>41</v>
      </c>
      <c r="J14" s="33" t="s">
        <v>60</v>
      </c>
      <c r="K14" s="30">
        <v>33140.031999999999</v>
      </c>
      <c r="L14" s="30" t="s">
        <v>35</v>
      </c>
      <c r="M14" s="107">
        <v>4000</v>
      </c>
      <c r="N14" s="34">
        <v>46097.166666666664</v>
      </c>
      <c r="O14" s="34">
        <v>46097.277777777781</v>
      </c>
      <c r="P14" s="34">
        <f>IFERROR(N14+(K14/M14)+(2/24),"")</f>
        <v>46105.535007999999</v>
      </c>
      <c r="Q14" s="30" t="s">
        <v>61</v>
      </c>
      <c r="R14" s="35"/>
    </row>
    <row r="15" spans="1:18" s="16" customFormat="1" ht="45" customHeight="1">
      <c r="A15" s="29"/>
      <c r="B15" s="114"/>
      <c r="C15" s="31"/>
      <c r="D15" s="30"/>
      <c r="E15" s="32"/>
      <c r="F15" s="32"/>
      <c r="G15" s="141"/>
      <c r="H15" s="30"/>
      <c r="I15" s="30" t="s">
        <v>33</v>
      </c>
      <c r="J15" s="33" t="s">
        <v>62</v>
      </c>
      <c r="K15" s="30">
        <v>29780</v>
      </c>
      <c r="L15" s="30" t="s">
        <v>35</v>
      </c>
      <c r="M15" s="107"/>
      <c r="N15" s="34"/>
      <c r="O15" s="34"/>
      <c r="P15" s="34"/>
      <c r="Q15" s="30" t="s">
        <v>63</v>
      </c>
      <c r="R15" s="35" t="s">
        <v>64</v>
      </c>
    </row>
    <row r="16" spans="1:18" s="16" customFormat="1" ht="45" customHeight="1">
      <c r="A16" s="29"/>
      <c r="B16" s="114"/>
      <c r="C16" s="31">
        <v>6</v>
      </c>
      <c r="D16" s="30" t="s">
        <v>65</v>
      </c>
      <c r="E16" s="130" t="s">
        <v>66</v>
      </c>
      <c r="F16" s="32" t="s">
        <v>67</v>
      </c>
      <c r="G16" s="141" t="s">
        <v>32</v>
      </c>
      <c r="H16" s="33">
        <v>182.93</v>
      </c>
      <c r="I16" s="30" t="s">
        <v>41</v>
      </c>
      <c r="J16" s="30" t="s">
        <v>60</v>
      </c>
      <c r="K16" s="30">
        <v>40973</v>
      </c>
      <c r="L16" s="30" t="s">
        <v>35</v>
      </c>
      <c r="M16" s="107">
        <v>3000</v>
      </c>
      <c r="N16" s="34">
        <v>46095.041666666664</v>
      </c>
      <c r="O16" s="34">
        <v>46095.152777777781</v>
      </c>
      <c r="P16" s="34">
        <f>IFERROR(N16+(K16/M16)+(2/24),"")</f>
        <v>46108.782666666666</v>
      </c>
      <c r="Q16" s="30" t="s">
        <v>61</v>
      </c>
      <c r="R16" s="35" t="s">
        <v>68</v>
      </c>
    </row>
    <row r="17" spans="1:18" s="16" customFormat="1" ht="45" customHeight="1">
      <c r="A17" s="36">
        <v>6</v>
      </c>
      <c r="B17" s="38" t="s">
        <v>69</v>
      </c>
      <c r="C17" s="39"/>
      <c r="D17" s="37"/>
      <c r="E17" s="40" t="s">
        <v>26</v>
      </c>
      <c r="F17" s="40"/>
      <c r="G17" s="142"/>
      <c r="H17" s="37"/>
      <c r="I17" s="37"/>
      <c r="J17" s="96"/>
      <c r="K17" s="37"/>
      <c r="L17" s="37"/>
      <c r="M17" s="106"/>
      <c r="N17" s="42"/>
      <c r="O17" s="42"/>
      <c r="P17" s="42"/>
      <c r="Q17" s="37"/>
      <c r="R17" s="43"/>
    </row>
    <row r="18" spans="1:18" s="16" customFormat="1" ht="45" customHeight="1">
      <c r="A18" s="50">
        <v>7</v>
      </c>
      <c r="B18" s="52" t="s">
        <v>70</v>
      </c>
      <c r="C18" s="57">
        <v>7</v>
      </c>
      <c r="D18" s="51" t="s">
        <v>71</v>
      </c>
      <c r="E18" s="153" t="s">
        <v>72</v>
      </c>
      <c r="F18" s="53" t="s">
        <v>73</v>
      </c>
      <c r="G18" s="140" t="s">
        <v>74</v>
      </c>
      <c r="H18" s="54">
        <v>229</v>
      </c>
      <c r="I18" s="51" t="s">
        <v>41</v>
      </c>
      <c r="J18" s="51" t="s">
        <v>42</v>
      </c>
      <c r="K18" s="51">
        <v>75710</v>
      </c>
      <c r="L18" s="51" t="s">
        <v>35</v>
      </c>
      <c r="M18" s="133">
        <v>16100</v>
      </c>
      <c r="N18" s="55">
        <v>46099.133333333331</v>
      </c>
      <c r="O18" s="55">
        <v>46099.180555555555</v>
      </c>
      <c r="P18" s="55">
        <f>IFERROR(N18+(K18/M18)+(2/24),"")</f>
        <v>46103.919151138718</v>
      </c>
      <c r="Q18" s="51" t="s">
        <v>75</v>
      </c>
      <c r="R18" s="56"/>
    </row>
    <row r="19" spans="1:18" s="16" customFormat="1" ht="45" customHeight="1">
      <c r="A19" s="29">
        <v>8</v>
      </c>
      <c r="B19" s="114" t="s">
        <v>76</v>
      </c>
      <c r="C19" s="31">
        <v>14</v>
      </c>
      <c r="D19" s="30"/>
      <c r="E19" s="32" t="s">
        <v>77</v>
      </c>
      <c r="F19" s="32" t="s">
        <v>78</v>
      </c>
      <c r="G19" s="141"/>
      <c r="H19" s="33">
        <v>189.99</v>
      </c>
      <c r="I19" s="30" t="s">
        <v>33</v>
      </c>
      <c r="J19" s="30" t="s">
        <v>34</v>
      </c>
      <c r="K19" s="30">
        <v>55800</v>
      </c>
      <c r="L19" s="30" t="s">
        <v>35</v>
      </c>
      <c r="M19" s="132">
        <v>23000</v>
      </c>
      <c r="N19" s="34"/>
      <c r="O19" s="34"/>
      <c r="P19" s="115"/>
      <c r="Q19" s="30" t="s">
        <v>63</v>
      </c>
      <c r="R19" s="35" t="s">
        <v>44</v>
      </c>
    </row>
    <row r="20" spans="1:18" s="16" customFormat="1" ht="45" customHeight="1">
      <c r="A20" s="36">
        <v>9</v>
      </c>
      <c r="B20" s="38" t="s">
        <v>79</v>
      </c>
      <c r="C20" s="39"/>
      <c r="D20" s="37"/>
      <c r="E20" s="40" t="s">
        <v>26</v>
      </c>
      <c r="F20" s="40"/>
      <c r="G20" s="142"/>
      <c r="H20" s="96"/>
      <c r="I20" s="37"/>
      <c r="J20" s="37"/>
      <c r="K20" s="37"/>
      <c r="L20" s="37"/>
      <c r="M20" s="41"/>
      <c r="N20" s="42"/>
      <c r="O20" s="42"/>
      <c r="P20" s="108"/>
      <c r="Q20" s="37"/>
      <c r="R20" s="43"/>
    </row>
    <row r="21" spans="1:18" s="16" customFormat="1" ht="45" customHeight="1">
      <c r="A21" s="50">
        <v>10</v>
      </c>
      <c r="B21" s="52" t="s">
        <v>80</v>
      </c>
      <c r="C21" s="57">
        <v>8</v>
      </c>
      <c r="D21" s="51" t="s">
        <v>81</v>
      </c>
      <c r="E21" s="53" t="s">
        <v>82</v>
      </c>
      <c r="F21" s="53" t="s">
        <v>83</v>
      </c>
      <c r="G21" s="140" t="s">
        <v>74</v>
      </c>
      <c r="H21" s="51">
        <v>224.94</v>
      </c>
      <c r="I21" s="51" t="s">
        <v>41</v>
      </c>
      <c r="J21" s="54" t="s">
        <v>42</v>
      </c>
      <c r="K21" s="51">
        <v>57100</v>
      </c>
      <c r="L21" s="51" t="s">
        <v>35</v>
      </c>
      <c r="M21" s="133">
        <v>16100</v>
      </c>
      <c r="N21" s="55">
        <v>46100.208333333336</v>
      </c>
      <c r="O21" s="55">
        <v>46100.274305555555</v>
      </c>
      <c r="P21" s="131">
        <f>IFERROR(N21+(K21/M21)+(2/24),"")</f>
        <v>46103.838250517605</v>
      </c>
      <c r="Q21" s="51" t="s">
        <v>84</v>
      </c>
      <c r="R21" s="56"/>
    </row>
    <row r="22" spans="1:18" s="16" customFormat="1" ht="45" customHeight="1">
      <c r="A22" s="29">
        <v>11</v>
      </c>
      <c r="B22" s="114" t="s">
        <v>85</v>
      </c>
      <c r="C22" s="31">
        <v>16</v>
      </c>
      <c r="D22" s="30" t="s">
        <v>86</v>
      </c>
      <c r="E22" s="32" t="s">
        <v>87</v>
      </c>
      <c r="F22" s="32" t="s">
        <v>88</v>
      </c>
      <c r="G22" s="141"/>
      <c r="H22" s="30">
        <v>119.8</v>
      </c>
      <c r="I22" s="30" t="s">
        <v>33</v>
      </c>
      <c r="J22" s="33" t="s">
        <v>89</v>
      </c>
      <c r="K22" s="30">
        <v>234.45500000000001</v>
      </c>
      <c r="L22" s="30" t="s">
        <v>35</v>
      </c>
      <c r="M22" s="107" t="s">
        <v>90</v>
      </c>
      <c r="N22" s="34"/>
      <c r="O22" s="34"/>
      <c r="P22" s="115"/>
      <c r="Q22" s="30" t="s">
        <v>91</v>
      </c>
      <c r="R22" s="35" t="s">
        <v>44</v>
      </c>
    </row>
    <row r="23" spans="1:18" s="16" customFormat="1" ht="45" customHeight="1">
      <c r="C23" s="31" t="s">
        <v>92</v>
      </c>
      <c r="D23" s="30" t="s">
        <v>93</v>
      </c>
      <c r="E23" s="130" t="s">
        <v>94</v>
      </c>
      <c r="F23" s="32" t="s">
        <v>95</v>
      </c>
      <c r="G23" s="141" t="s">
        <v>74</v>
      </c>
      <c r="H23" s="33">
        <v>133.34</v>
      </c>
      <c r="I23" s="30" t="s">
        <v>33</v>
      </c>
      <c r="J23" s="30" t="s">
        <v>96</v>
      </c>
      <c r="K23" s="30">
        <v>915.928</v>
      </c>
      <c r="L23" s="30" t="s">
        <v>35</v>
      </c>
      <c r="M23" s="107" t="s">
        <v>90</v>
      </c>
      <c r="N23" s="34">
        <v>46097.270833333336</v>
      </c>
      <c r="O23" s="34">
        <v>46097.4375</v>
      </c>
      <c r="P23" s="34"/>
      <c r="Q23" s="30" t="s">
        <v>97</v>
      </c>
      <c r="R23" s="35"/>
    </row>
    <row r="24" spans="1:18" s="16" customFormat="1" ht="45" customHeight="1">
      <c r="A24" s="36">
        <v>12</v>
      </c>
      <c r="B24" s="38" t="s">
        <v>98</v>
      </c>
      <c r="C24" s="39">
        <v>1</v>
      </c>
      <c r="D24" s="37" t="s">
        <v>99</v>
      </c>
      <c r="E24" s="129" t="s">
        <v>100</v>
      </c>
      <c r="F24" s="40" t="s">
        <v>101</v>
      </c>
      <c r="G24" s="142" t="s">
        <v>32</v>
      </c>
      <c r="H24" s="96">
        <v>183</v>
      </c>
      <c r="I24" s="37" t="s">
        <v>41</v>
      </c>
      <c r="J24" s="37" t="s">
        <v>60</v>
      </c>
      <c r="K24" s="37">
        <v>38364.741999999998</v>
      </c>
      <c r="L24" s="37" t="s">
        <v>35</v>
      </c>
      <c r="M24" s="41">
        <v>3000</v>
      </c>
      <c r="N24" s="42">
        <v>46093.697916666664</v>
      </c>
      <c r="O24" s="42">
        <v>46093.78125</v>
      </c>
      <c r="P24" s="134">
        <f t="shared" ref="P24:P26" si="0">IFERROR(N24+(K24/M24)+(2/24),"")</f>
        <v>46106.56949733333</v>
      </c>
      <c r="Q24" s="37" t="s">
        <v>61</v>
      </c>
      <c r="R24" s="43"/>
    </row>
    <row r="25" spans="1:18" s="16" customFormat="1" ht="45" customHeight="1">
      <c r="A25" s="29"/>
      <c r="B25" s="114"/>
      <c r="C25" s="31">
        <v>2</v>
      </c>
      <c r="D25" s="30" t="s">
        <v>102</v>
      </c>
      <c r="E25" s="130" t="s">
        <v>103</v>
      </c>
      <c r="F25" s="32" t="s">
        <v>104</v>
      </c>
      <c r="G25" s="141" t="s">
        <v>32</v>
      </c>
      <c r="H25" s="33">
        <v>169.37</v>
      </c>
      <c r="I25" s="30" t="s">
        <v>33</v>
      </c>
      <c r="J25" s="30" t="s">
        <v>105</v>
      </c>
      <c r="K25" s="30">
        <v>27500</v>
      </c>
      <c r="L25" s="30" t="s">
        <v>35</v>
      </c>
      <c r="M25" s="132">
        <v>3500</v>
      </c>
      <c r="N25" s="34">
        <v>46092.597222222219</v>
      </c>
      <c r="O25" s="34">
        <v>46092.791666666664</v>
      </c>
      <c r="P25" s="34">
        <f>IFERROR(N25+(K25/M25)+(2/24),"")</f>
        <v>46100.5376984127</v>
      </c>
      <c r="Q25" s="30" t="s">
        <v>106</v>
      </c>
      <c r="R25" s="35" t="s">
        <v>107</v>
      </c>
    </row>
    <row r="26" spans="1:18" s="16" customFormat="1" ht="45" customHeight="1">
      <c r="A26" s="29"/>
      <c r="B26" s="114"/>
      <c r="C26" s="31" t="s">
        <v>108</v>
      </c>
      <c r="D26" s="30" t="s">
        <v>109</v>
      </c>
      <c r="E26" s="130" t="s">
        <v>110</v>
      </c>
      <c r="F26" s="32" t="s">
        <v>111</v>
      </c>
      <c r="G26" s="141" t="s">
        <v>32</v>
      </c>
      <c r="H26" s="33">
        <v>154.35</v>
      </c>
      <c r="I26" s="30" t="s">
        <v>33</v>
      </c>
      <c r="J26" s="30" t="s">
        <v>112</v>
      </c>
      <c r="K26" s="30">
        <v>23000</v>
      </c>
      <c r="L26" s="30" t="s">
        <v>113</v>
      </c>
      <c r="M26" s="132">
        <v>2500</v>
      </c>
      <c r="N26" s="34">
        <v>46091.836805555555</v>
      </c>
      <c r="O26" s="34">
        <v>46091.9375</v>
      </c>
      <c r="P26" s="34">
        <f t="shared" si="0"/>
        <v>46101.120138888888</v>
      </c>
      <c r="Q26" s="30" t="s">
        <v>61</v>
      </c>
      <c r="R26" s="35" t="s">
        <v>114</v>
      </c>
    </row>
    <row r="27" spans="1:18" s="16" customFormat="1" ht="45" customHeight="1">
      <c r="A27" s="29"/>
      <c r="B27" s="114"/>
      <c r="C27" s="31" t="s">
        <v>115</v>
      </c>
      <c r="D27" s="30" t="s">
        <v>116</v>
      </c>
      <c r="E27" s="130" t="s">
        <v>117</v>
      </c>
      <c r="F27" s="32" t="s">
        <v>118</v>
      </c>
      <c r="G27" s="141" t="s">
        <v>32</v>
      </c>
      <c r="H27" s="33">
        <v>96.7</v>
      </c>
      <c r="I27" s="30" t="s">
        <v>33</v>
      </c>
      <c r="J27" s="30" t="s">
        <v>119</v>
      </c>
      <c r="K27" s="30">
        <v>7100</v>
      </c>
      <c r="L27" s="30" t="s">
        <v>35</v>
      </c>
      <c r="M27" s="132">
        <v>2500</v>
      </c>
      <c r="N27" s="34">
        <v>46097.875694444447</v>
      </c>
      <c r="O27" s="34">
        <v>46098.010416666664</v>
      </c>
      <c r="P27" s="34">
        <f>IFERROR(N27+(K27/M27)+(2/24),"")</f>
        <v>46100.799027777779</v>
      </c>
      <c r="Q27" s="30" t="s">
        <v>61</v>
      </c>
      <c r="R27" s="35"/>
    </row>
    <row r="28" spans="1:18" s="16" customFormat="1" ht="45" customHeight="1">
      <c r="A28" s="29"/>
      <c r="B28" s="114"/>
      <c r="C28" s="31">
        <v>4</v>
      </c>
      <c r="D28" s="30" t="s">
        <v>120</v>
      </c>
      <c r="E28" s="130" t="s">
        <v>121</v>
      </c>
      <c r="F28" s="32" t="s">
        <v>122</v>
      </c>
      <c r="G28" s="141"/>
      <c r="H28" s="33">
        <v>199.98</v>
      </c>
      <c r="I28" s="30" t="s">
        <v>41</v>
      </c>
      <c r="J28" s="30" t="s">
        <v>123</v>
      </c>
      <c r="K28" s="30">
        <v>43754</v>
      </c>
      <c r="L28" s="30" t="s">
        <v>124</v>
      </c>
      <c r="M28" s="132">
        <v>4000</v>
      </c>
      <c r="N28" s="34"/>
      <c r="O28" s="34"/>
      <c r="P28" s="34"/>
      <c r="Q28" s="30" t="s">
        <v>125</v>
      </c>
      <c r="R28" s="35" t="s">
        <v>44</v>
      </c>
    </row>
    <row r="29" spans="1:18" s="16" customFormat="1" ht="45" customHeight="1">
      <c r="A29" s="50">
        <v>13</v>
      </c>
      <c r="B29" s="52" t="s">
        <v>126</v>
      </c>
      <c r="C29" s="57">
        <v>13</v>
      </c>
      <c r="D29" s="51" t="s">
        <v>127</v>
      </c>
      <c r="E29" s="153" t="s">
        <v>128</v>
      </c>
      <c r="F29" s="53" t="s">
        <v>129</v>
      </c>
      <c r="G29" s="140" t="s">
        <v>32</v>
      </c>
      <c r="H29" s="54">
        <v>229</v>
      </c>
      <c r="I29" s="51" t="s">
        <v>41</v>
      </c>
      <c r="J29" s="51" t="s">
        <v>130</v>
      </c>
      <c r="K29" s="51">
        <v>76300</v>
      </c>
      <c r="L29" s="51" t="s">
        <v>35</v>
      </c>
      <c r="M29" s="133">
        <v>9200</v>
      </c>
      <c r="N29" s="55">
        <v>46094.96875</v>
      </c>
      <c r="O29" s="55">
        <v>46094.128472222219</v>
      </c>
      <c r="P29" s="55">
        <f>IFERROR(N29+(K29/M29)+(2/24),"")</f>
        <v>46103.345561594208</v>
      </c>
      <c r="Q29" s="51" t="s">
        <v>131</v>
      </c>
      <c r="R29" s="56" t="s">
        <v>132</v>
      </c>
    </row>
    <row r="30" spans="1:18" s="16" customFormat="1" ht="45" customHeight="1">
      <c r="A30" s="50">
        <v>14</v>
      </c>
      <c r="B30" s="52" t="s">
        <v>133</v>
      </c>
      <c r="C30" s="57">
        <v>3</v>
      </c>
      <c r="D30" s="51" t="s">
        <v>134</v>
      </c>
      <c r="E30" s="53" t="s">
        <v>135</v>
      </c>
      <c r="F30" s="53" t="s">
        <v>136</v>
      </c>
      <c r="G30" s="140"/>
      <c r="H30" s="54">
        <v>109.8</v>
      </c>
      <c r="I30" s="51" t="s">
        <v>33</v>
      </c>
      <c r="J30" s="51" t="s">
        <v>34</v>
      </c>
      <c r="K30" s="51">
        <v>6200</v>
      </c>
      <c r="L30" s="51" t="s">
        <v>35</v>
      </c>
      <c r="M30" s="118" t="s">
        <v>90</v>
      </c>
      <c r="N30" s="55"/>
      <c r="O30" s="55"/>
      <c r="P30" s="55"/>
      <c r="Q30" s="51" t="s">
        <v>137</v>
      </c>
      <c r="R30" s="56" t="s">
        <v>138</v>
      </c>
    </row>
    <row r="31" spans="1:18" s="16" customFormat="1" ht="45" customHeight="1">
      <c r="A31" s="29">
        <v>15</v>
      </c>
      <c r="B31" s="114" t="s">
        <v>139</v>
      </c>
      <c r="C31" s="31">
        <v>11</v>
      </c>
      <c r="D31" s="30"/>
      <c r="E31" s="32" t="s">
        <v>140</v>
      </c>
      <c r="F31" s="32" t="s">
        <v>141</v>
      </c>
      <c r="G31" s="141"/>
      <c r="H31" s="33">
        <v>178.09</v>
      </c>
      <c r="I31" s="30" t="s">
        <v>15</v>
      </c>
      <c r="J31" s="30" t="s">
        <v>142</v>
      </c>
      <c r="K31" s="30">
        <v>1713</v>
      </c>
      <c r="L31" s="30" t="s">
        <v>143</v>
      </c>
      <c r="M31" s="132" t="s">
        <v>90</v>
      </c>
      <c r="N31" s="34"/>
      <c r="O31" s="34"/>
      <c r="P31" s="34"/>
      <c r="Q31" s="30" t="s">
        <v>144</v>
      </c>
      <c r="R31" s="35" t="s">
        <v>44</v>
      </c>
    </row>
    <row r="32" spans="1:18" s="16" customFormat="1" ht="45" customHeight="1">
      <c r="C32" s="31" t="s">
        <v>145</v>
      </c>
      <c r="D32" s="30"/>
      <c r="E32" s="32" t="s">
        <v>146</v>
      </c>
      <c r="F32" s="32" t="s">
        <v>147</v>
      </c>
      <c r="G32" s="141" t="s">
        <v>32</v>
      </c>
      <c r="H32" s="33">
        <v>196.89</v>
      </c>
      <c r="I32" s="30" t="s">
        <v>15</v>
      </c>
      <c r="J32" s="30" t="s">
        <v>142</v>
      </c>
      <c r="K32" s="30">
        <v>600</v>
      </c>
      <c r="L32" s="30" t="s">
        <v>143</v>
      </c>
      <c r="M32" s="116" t="s">
        <v>90</v>
      </c>
      <c r="N32" s="34">
        <v>46100.048611111109</v>
      </c>
      <c r="O32" s="34">
        <v>46100.068749999999</v>
      </c>
      <c r="P32" s="34"/>
      <c r="Q32" s="30" t="s">
        <v>148</v>
      </c>
      <c r="R32" s="35"/>
    </row>
    <row r="33" spans="1:18" s="16" customFormat="1" ht="45" customHeight="1">
      <c r="A33" s="29"/>
      <c r="B33" s="114"/>
      <c r="C33" s="31">
        <v>12</v>
      </c>
      <c r="D33" s="30"/>
      <c r="E33" s="32" t="s">
        <v>149</v>
      </c>
      <c r="F33" s="32" t="s">
        <v>150</v>
      </c>
      <c r="G33" s="141" t="s">
        <v>32</v>
      </c>
      <c r="H33" s="33">
        <v>195.73</v>
      </c>
      <c r="I33" s="30" t="s">
        <v>15</v>
      </c>
      <c r="J33" s="30" t="s">
        <v>142</v>
      </c>
      <c r="K33" s="30">
        <v>2200</v>
      </c>
      <c r="L33" s="30" t="s">
        <v>143</v>
      </c>
      <c r="M33" s="116" t="s">
        <v>90</v>
      </c>
      <c r="N33" s="34">
        <v>46099.993055555555</v>
      </c>
      <c r="O33" s="34">
        <v>46100.024305555555</v>
      </c>
      <c r="P33" s="34"/>
      <c r="Q33" s="30" t="s">
        <v>151</v>
      </c>
      <c r="R33" s="35"/>
    </row>
    <row r="34" spans="1:18" s="16" customFormat="1" ht="45" customHeight="1">
      <c r="A34" s="154">
        <v>16</v>
      </c>
      <c r="B34" s="155" t="s">
        <v>152</v>
      </c>
      <c r="C34" s="156">
        <v>1</v>
      </c>
      <c r="D34" s="157"/>
      <c r="E34" s="158" t="s">
        <v>153</v>
      </c>
      <c r="F34" s="158"/>
      <c r="G34" s="159" t="s">
        <v>32</v>
      </c>
      <c r="H34" s="160">
        <v>229</v>
      </c>
      <c r="I34" s="157" t="s">
        <v>41</v>
      </c>
      <c r="J34" s="157" t="s">
        <v>154</v>
      </c>
      <c r="K34" s="157">
        <v>82500</v>
      </c>
      <c r="L34" s="157" t="s">
        <v>35</v>
      </c>
      <c r="M34" s="161" t="s">
        <v>90</v>
      </c>
      <c r="N34" s="134">
        <v>46092.875</v>
      </c>
      <c r="O34" s="134">
        <v>46093.104166666664</v>
      </c>
      <c r="P34" s="134"/>
      <c r="Q34" s="157" t="s">
        <v>155</v>
      </c>
      <c r="R34" s="162"/>
    </row>
    <row r="35" spans="1:18" s="16" customFormat="1" ht="45" customHeight="1">
      <c r="A35" s="182"/>
      <c r="B35" s="114"/>
      <c r="C35" s="31">
        <v>2</v>
      </c>
      <c r="D35" s="30"/>
      <c r="E35" s="32" t="s">
        <v>156</v>
      </c>
      <c r="F35" s="32"/>
      <c r="G35" s="141" t="s">
        <v>32</v>
      </c>
      <c r="H35" s="33">
        <v>182.93</v>
      </c>
      <c r="I35" s="30" t="s">
        <v>41</v>
      </c>
      <c r="J35" s="30" t="s">
        <v>157</v>
      </c>
      <c r="K35" s="30">
        <v>28200</v>
      </c>
      <c r="L35" s="30" t="s">
        <v>35</v>
      </c>
      <c r="M35" s="132" t="s">
        <v>90</v>
      </c>
      <c r="N35" s="34">
        <v>46099.095833333333</v>
      </c>
      <c r="O35" s="34">
        <v>46099.625</v>
      </c>
      <c r="P35" s="34"/>
      <c r="Q35" s="30" t="s">
        <v>155</v>
      </c>
      <c r="R35" s="183"/>
    </row>
    <row r="36" spans="1:18" s="16" customFormat="1" ht="45" customHeight="1">
      <c r="A36" s="163"/>
      <c r="B36" s="164"/>
      <c r="C36" s="165">
        <v>3</v>
      </c>
      <c r="D36" s="166"/>
      <c r="E36" s="167" t="s">
        <v>158</v>
      </c>
      <c r="F36" s="167"/>
      <c r="G36" s="168" t="s">
        <v>32</v>
      </c>
      <c r="H36" s="169">
        <v>291.95999999999998</v>
      </c>
      <c r="I36" s="166" t="s">
        <v>41</v>
      </c>
      <c r="J36" s="166" t="s">
        <v>42</v>
      </c>
      <c r="K36" s="166">
        <v>126988</v>
      </c>
      <c r="L36" s="166" t="s">
        <v>35</v>
      </c>
      <c r="M36" s="170" t="s">
        <v>90</v>
      </c>
      <c r="N36" s="135">
        <v>46097.57916666667</v>
      </c>
      <c r="O36" s="135">
        <v>46097.708333333336</v>
      </c>
      <c r="P36" s="135"/>
      <c r="Q36" s="166" t="s">
        <v>159</v>
      </c>
      <c r="R36" s="171"/>
    </row>
    <row r="37" spans="1:18" s="16" customFormat="1" ht="45" customHeight="1">
      <c r="A37" s="29">
        <v>17</v>
      </c>
      <c r="B37" s="114" t="s">
        <v>160</v>
      </c>
      <c r="C37" s="31">
        <v>1</v>
      </c>
      <c r="D37" s="30"/>
      <c r="E37" s="32" t="s">
        <v>161</v>
      </c>
      <c r="F37" s="32"/>
      <c r="G37" s="141"/>
      <c r="H37" s="33"/>
      <c r="I37" s="30"/>
      <c r="J37" s="30"/>
      <c r="K37" s="149"/>
      <c r="L37" s="30"/>
      <c r="M37" s="116"/>
      <c r="N37" s="34"/>
      <c r="O37" s="34"/>
      <c r="P37" s="34"/>
      <c r="Q37" s="30"/>
      <c r="R37" s="35"/>
    </row>
    <row r="38" spans="1:18" s="16" customFormat="1" ht="45" customHeight="1">
      <c r="A38" s="29"/>
      <c r="B38" s="114"/>
      <c r="C38" s="31">
        <v>2</v>
      </c>
      <c r="D38" s="30" t="s">
        <v>162</v>
      </c>
      <c r="E38" s="32" t="s">
        <v>163</v>
      </c>
      <c r="F38" s="32"/>
      <c r="G38" s="141"/>
      <c r="H38" s="33">
        <v>141</v>
      </c>
      <c r="I38" s="30" t="s">
        <v>41</v>
      </c>
      <c r="J38" s="30" t="s">
        <v>164</v>
      </c>
      <c r="K38" s="149">
        <v>8628.68</v>
      </c>
      <c r="L38" s="30" t="s">
        <v>35</v>
      </c>
      <c r="M38" s="116">
        <v>360</v>
      </c>
      <c r="N38" s="34"/>
      <c r="O38" s="34"/>
      <c r="P38" s="34"/>
      <c r="Q38" s="30" t="s">
        <v>165</v>
      </c>
      <c r="R38" s="35" t="s">
        <v>44</v>
      </c>
    </row>
    <row r="39" spans="1:18" s="16" customFormat="1" ht="45" customHeight="1">
      <c r="A39" s="29"/>
      <c r="B39" s="114"/>
      <c r="C39" s="31" t="s">
        <v>108</v>
      </c>
      <c r="D39" s="30" t="s">
        <v>166</v>
      </c>
      <c r="E39" s="32" t="s">
        <v>167</v>
      </c>
      <c r="F39" s="32"/>
      <c r="G39" s="141" t="s">
        <v>32</v>
      </c>
      <c r="H39" s="33">
        <v>121.96</v>
      </c>
      <c r="I39" s="30" t="s">
        <v>33</v>
      </c>
      <c r="J39" s="30" t="s">
        <v>164</v>
      </c>
      <c r="K39" s="149">
        <v>6200</v>
      </c>
      <c r="L39" s="30" t="s">
        <v>35</v>
      </c>
      <c r="M39" s="116">
        <v>360</v>
      </c>
      <c r="N39" s="34">
        <v>46099.434027777781</v>
      </c>
      <c r="O39" s="34">
        <v>46099.527777777781</v>
      </c>
      <c r="P39" s="34">
        <f>IFERROR(N39+((K39/M39)/24)+(4/24),"")</f>
        <v>46100.318287037036</v>
      </c>
      <c r="Q39" s="30" t="s">
        <v>168</v>
      </c>
      <c r="R39" s="35"/>
    </row>
    <row r="40" spans="1:18" s="16" customFormat="1" ht="45" customHeight="1">
      <c r="A40" s="29"/>
      <c r="B40" s="114"/>
      <c r="C40" s="31">
        <v>3</v>
      </c>
      <c r="D40" s="30" t="s">
        <v>169</v>
      </c>
      <c r="E40" s="32" t="s">
        <v>170</v>
      </c>
      <c r="F40" s="32"/>
      <c r="G40" s="141" t="s">
        <v>32</v>
      </c>
      <c r="H40" s="33">
        <v>183.2</v>
      </c>
      <c r="I40" s="30" t="s">
        <v>41</v>
      </c>
      <c r="J40" s="30" t="s">
        <v>171</v>
      </c>
      <c r="K40" s="149">
        <v>25157</v>
      </c>
      <c r="L40" s="30" t="s">
        <v>35</v>
      </c>
      <c r="M40" s="116">
        <v>550</v>
      </c>
      <c r="N40" s="34">
        <v>46099.458333333336</v>
      </c>
      <c r="O40" s="34">
        <v>46099.591666666667</v>
      </c>
      <c r="P40" s="34">
        <f>IFERROR(N40+((K40/M40)/24)+(4/24),"")</f>
        <v>46101.530833333331</v>
      </c>
      <c r="Q40" s="30" t="s">
        <v>155</v>
      </c>
      <c r="R40" s="35"/>
    </row>
    <row r="41" spans="1:18" s="16" customFormat="1" ht="45" customHeight="1">
      <c r="A41" s="29"/>
      <c r="B41" s="114"/>
      <c r="C41" s="31">
        <v>4</v>
      </c>
      <c r="D41" s="30" t="s">
        <v>172</v>
      </c>
      <c r="E41" s="32" t="s">
        <v>173</v>
      </c>
      <c r="F41" s="32"/>
      <c r="G41" s="141" t="s">
        <v>32</v>
      </c>
      <c r="H41" s="33">
        <v>165.18</v>
      </c>
      <c r="I41" s="30" t="s">
        <v>41</v>
      </c>
      <c r="J41" s="30" t="s">
        <v>174</v>
      </c>
      <c r="K41" s="149">
        <v>24785.874</v>
      </c>
      <c r="L41" s="30" t="s">
        <v>35</v>
      </c>
      <c r="M41" s="116">
        <v>650</v>
      </c>
      <c r="N41" s="34">
        <v>46098.125</v>
      </c>
      <c r="O41" s="34">
        <v>46098.270833333336</v>
      </c>
      <c r="P41" s="34">
        <f>IFERROR(N41+((K41/M41)/24)+(6/24),"")</f>
        <v>46099.963838076925</v>
      </c>
      <c r="Q41" s="30" t="s">
        <v>175</v>
      </c>
      <c r="R41" s="35"/>
    </row>
    <row r="42" spans="1:18" s="16" customFormat="1" ht="45" customHeight="1">
      <c r="A42" s="29"/>
      <c r="B42" s="114"/>
      <c r="C42" s="31">
        <v>5</v>
      </c>
      <c r="D42" s="30" t="s">
        <v>176</v>
      </c>
      <c r="E42" s="32" t="s">
        <v>177</v>
      </c>
      <c r="F42" s="32"/>
      <c r="G42" s="141" t="s">
        <v>32</v>
      </c>
      <c r="H42" s="33">
        <v>141</v>
      </c>
      <c r="I42" s="30" t="s">
        <v>41</v>
      </c>
      <c r="J42" s="30" t="s">
        <v>164</v>
      </c>
      <c r="K42" s="149">
        <v>6005.5</v>
      </c>
      <c r="L42" s="30" t="s">
        <v>35</v>
      </c>
      <c r="M42" s="116">
        <v>200</v>
      </c>
      <c r="N42" s="34">
        <v>46100.10833333333</v>
      </c>
      <c r="O42" s="34">
        <v>46100.191666666666</v>
      </c>
      <c r="P42" s="34">
        <f>IFERROR(N42+((K42/M42)/24)+(4/24),"")</f>
        <v>46101.526145833326</v>
      </c>
      <c r="Q42" s="30" t="s">
        <v>168</v>
      </c>
      <c r="R42" s="35"/>
    </row>
    <row r="43" spans="1:18" s="16" customFormat="1" ht="45" customHeight="1">
      <c r="A43" s="29"/>
      <c r="B43" s="114"/>
      <c r="C43" s="31">
        <v>6</v>
      </c>
      <c r="D43" s="30"/>
      <c r="E43" s="32" t="s">
        <v>178</v>
      </c>
      <c r="F43" s="32"/>
      <c r="G43" s="141" t="s">
        <v>32</v>
      </c>
      <c r="H43" s="33">
        <v>182.9</v>
      </c>
      <c r="I43" s="30" t="s">
        <v>41</v>
      </c>
      <c r="J43" s="30" t="s">
        <v>179</v>
      </c>
      <c r="K43" s="149">
        <v>32000</v>
      </c>
      <c r="L43" s="30" t="s">
        <v>35</v>
      </c>
      <c r="M43" s="116" t="s">
        <v>90</v>
      </c>
      <c r="N43" s="34">
        <v>46100.029166666667</v>
      </c>
      <c r="O43" s="34">
        <v>46100.154166666667</v>
      </c>
      <c r="P43" s="34"/>
      <c r="Q43" s="30" t="s">
        <v>180</v>
      </c>
      <c r="R43" s="35"/>
    </row>
    <row r="44" spans="1:18" s="16" customFormat="1" ht="45" customHeight="1">
      <c r="A44" s="29"/>
      <c r="B44" s="114"/>
      <c r="C44" s="31">
        <v>7</v>
      </c>
      <c r="D44" s="30" t="s">
        <v>181</v>
      </c>
      <c r="E44" s="32" t="s">
        <v>182</v>
      </c>
      <c r="F44" s="32"/>
      <c r="G44" s="141" t="s">
        <v>32</v>
      </c>
      <c r="H44" s="33">
        <v>183</v>
      </c>
      <c r="I44" s="30" t="s">
        <v>41</v>
      </c>
      <c r="J44" s="30" t="s">
        <v>174</v>
      </c>
      <c r="K44" s="30">
        <v>28158.5</v>
      </c>
      <c r="L44" s="30" t="s">
        <v>35</v>
      </c>
      <c r="M44" s="116">
        <v>650</v>
      </c>
      <c r="N44" s="34">
        <v>46099.533333333333</v>
      </c>
      <c r="O44" s="34">
        <v>46099.673611111109</v>
      </c>
      <c r="P44" s="34">
        <f>IFERROR(N44+((K44/M44)/24)+(6/24),"")</f>
        <v>46101.588365384618</v>
      </c>
      <c r="Q44" s="30" t="s">
        <v>49</v>
      </c>
      <c r="R44" s="35"/>
    </row>
    <row r="45" spans="1:18" s="16" customFormat="1" ht="45" customHeight="1">
      <c r="A45" s="36">
        <v>18</v>
      </c>
      <c r="B45" s="38" t="s">
        <v>183</v>
      </c>
      <c r="C45" s="39" t="s">
        <v>184</v>
      </c>
      <c r="D45" s="37"/>
      <c r="E45" s="40" t="s">
        <v>161</v>
      </c>
      <c r="F45" s="40"/>
      <c r="G45" s="142"/>
      <c r="H45" s="37"/>
      <c r="I45" s="37"/>
      <c r="J45" s="96"/>
      <c r="K45" s="37"/>
      <c r="L45" s="37"/>
      <c r="M45" s="109"/>
      <c r="N45" s="42"/>
      <c r="O45" s="42"/>
      <c r="P45" s="42"/>
      <c r="Q45" s="37"/>
      <c r="R45" s="43"/>
    </row>
    <row r="46" spans="1:18" s="16" customFormat="1" ht="45" customHeight="1">
      <c r="A46" s="29"/>
      <c r="B46" s="114"/>
      <c r="C46" s="30" t="s">
        <v>185</v>
      </c>
      <c r="D46" s="30"/>
      <c r="E46" s="32" t="s">
        <v>161</v>
      </c>
      <c r="F46" s="117"/>
      <c r="G46" s="143"/>
      <c r="H46" s="117"/>
      <c r="I46" s="30"/>
      <c r="J46" s="30"/>
      <c r="K46" s="30"/>
      <c r="L46" s="30"/>
      <c r="M46" s="117"/>
      <c r="N46" s="34"/>
      <c r="O46" s="34"/>
      <c r="P46" s="31"/>
      <c r="Q46" s="32"/>
      <c r="R46" s="110"/>
    </row>
    <row r="47" spans="1:18" s="16" customFormat="1" ht="45" customHeight="1">
      <c r="A47" s="29"/>
      <c r="B47" s="114"/>
      <c r="C47" s="30" t="s">
        <v>186</v>
      </c>
      <c r="D47" s="30"/>
      <c r="E47" s="32" t="s">
        <v>161</v>
      </c>
      <c r="F47" s="117"/>
      <c r="G47" s="143"/>
      <c r="H47" s="117"/>
      <c r="I47" s="30"/>
      <c r="J47" s="30"/>
      <c r="K47" s="30"/>
      <c r="L47" s="30"/>
      <c r="M47" s="117"/>
      <c r="N47" s="34"/>
      <c r="O47" s="34"/>
      <c r="P47" s="31"/>
      <c r="Q47" s="32"/>
      <c r="R47" s="110"/>
    </row>
    <row r="48" spans="1:18" s="16" customFormat="1" ht="45" customHeight="1">
      <c r="A48" s="29"/>
      <c r="B48" s="114"/>
      <c r="C48" s="30" t="s">
        <v>187</v>
      </c>
      <c r="D48" s="30"/>
      <c r="E48" s="32" t="s">
        <v>161</v>
      </c>
      <c r="F48" s="117"/>
      <c r="G48" s="143"/>
      <c r="H48" s="117"/>
      <c r="I48" s="30"/>
      <c r="J48" s="30"/>
      <c r="K48" s="30"/>
      <c r="L48" s="30"/>
      <c r="M48" s="117"/>
      <c r="N48" s="34"/>
      <c r="O48" s="34"/>
      <c r="P48" s="31"/>
      <c r="Q48" s="32"/>
      <c r="R48" s="110"/>
    </row>
    <row r="49" spans="1:18" s="16" customFormat="1" ht="45" customHeight="1">
      <c r="A49" s="44"/>
      <c r="B49" s="46"/>
      <c r="C49" s="45" t="s">
        <v>188</v>
      </c>
      <c r="D49" s="45"/>
      <c r="E49" s="47" t="s">
        <v>161</v>
      </c>
      <c r="F49" s="111"/>
      <c r="G49" s="144"/>
      <c r="H49" s="111"/>
      <c r="I49" s="45"/>
      <c r="J49" s="45"/>
      <c r="K49" s="45"/>
      <c r="L49" s="45"/>
      <c r="M49" s="111"/>
      <c r="N49" s="135"/>
      <c r="O49" s="135"/>
      <c r="P49" s="112"/>
      <c r="Q49" s="47"/>
      <c r="R49" s="113"/>
    </row>
    <row r="50" spans="1:18" ht="13.5" customHeight="1">
      <c r="O50" s="9" t="s">
        <v>189</v>
      </c>
    </row>
  </sheetData>
  <mergeCells count="3">
    <mergeCell ref="G2:N2"/>
    <mergeCell ref="G3:N3"/>
    <mergeCell ref="G4:N4"/>
  </mergeCells>
  <conditionalFormatting sqref="E18 E16">
    <cfRule type="duplicateValues" dxfId="32" priority="198"/>
  </conditionalFormatting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showGridLines="0" tabSelected="1" topLeftCell="A22" zoomScale="50" zoomScaleNormal="50" workbookViewId="0">
      <selection activeCell="D17" sqref="D17"/>
    </sheetView>
  </sheetViews>
  <sheetFormatPr defaultColWidth="7.109375" defaultRowHeight="14.4"/>
  <cols>
    <col min="1" max="1" width="6.109375" style="58" customWidth="1"/>
    <col min="2" max="2" width="7.21875" style="58" customWidth="1"/>
    <col min="3" max="3" width="22.44140625" style="60" customWidth="1"/>
    <col min="4" max="4" width="43.33203125" style="58" customWidth="1"/>
    <col min="5" max="5" width="11.109375" style="58" customWidth="1"/>
    <col min="6" max="6" width="10.109375" style="58" customWidth="1"/>
    <col min="7" max="7" width="8.109375" style="58" customWidth="1"/>
    <col min="8" max="8" width="23.33203125" style="58" customWidth="1"/>
    <col min="9" max="9" width="10.44140625" style="58" bestFit="1" customWidth="1"/>
    <col min="10" max="10" width="8.33203125" style="58" customWidth="1"/>
    <col min="11" max="11" width="33.33203125" style="58" customWidth="1"/>
    <col min="12" max="12" width="29.109375" style="58" customWidth="1"/>
    <col min="13" max="13" width="4.88671875" style="58" bestFit="1" customWidth="1"/>
    <col min="14" max="14" width="7.44140625" style="58" bestFit="1" customWidth="1"/>
    <col min="15" max="15" width="4.88671875" style="58" bestFit="1" customWidth="1"/>
    <col min="16" max="16" width="6.44140625" style="58" bestFit="1" customWidth="1"/>
    <col min="17" max="17" width="6.109375" style="58" bestFit="1" customWidth="1"/>
    <col min="18" max="18" width="6" style="58" bestFit="1" customWidth="1"/>
    <col min="19" max="19" width="6.44140625" style="58" customWidth="1"/>
    <col min="20" max="20" width="7.33203125" style="58" customWidth="1"/>
    <col min="21" max="21" width="6.88671875" style="58" bestFit="1" customWidth="1"/>
    <col min="22" max="22" width="21.88671875" style="58" bestFit="1" customWidth="1"/>
    <col min="23" max="23" width="42.88671875" style="58" customWidth="1"/>
    <col min="24" max="24" width="7.109375" style="58"/>
    <col min="25" max="25" width="8" style="58" bestFit="1" customWidth="1"/>
    <col min="26" max="26" width="1.88671875" style="58" bestFit="1" customWidth="1"/>
    <col min="27" max="16384" width="7.109375" style="58"/>
  </cols>
  <sheetData>
    <row r="1" spans="1:25" ht="31.2">
      <c r="A1" s="197" t="s">
        <v>190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0" t="str">
        <f>'AT BERTH'!R4</f>
        <v>DATED : 19-03-2026</v>
      </c>
    </row>
    <row r="2" spans="1:25" s="59" customFormat="1" ht="65.25" customHeight="1">
      <c r="A2" s="14" t="s">
        <v>191</v>
      </c>
      <c r="B2" s="14" t="s">
        <v>192</v>
      </c>
      <c r="C2" s="14" t="s">
        <v>193</v>
      </c>
      <c r="D2" s="14" t="s">
        <v>194</v>
      </c>
      <c r="E2" s="14" t="s">
        <v>195</v>
      </c>
      <c r="F2" s="14" t="s">
        <v>196</v>
      </c>
      <c r="G2" s="14" t="s">
        <v>197</v>
      </c>
      <c r="H2" s="14" t="s">
        <v>198</v>
      </c>
      <c r="I2" s="14" t="s">
        <v>199</v>
      </c>
      <c r="J2" s="14" t="s">
        <v>18</v>
      </c>
      <c r="K2" s="14" t="s">
        <v>200</v>
      </c>
      <c r="L2" s="14" t="s">
        <v>201</v>
      </c>
      <c r="M2" s="14" t="s">
        <v>202</v>
      </c>
      <c r="N2" s="14" t="s">
        <v>203</v>
      </c>
      <c r="O2" s="14" t="s">
        <v>37</v>
      </c>
      <c r="P2" s="14" t="s">
        <v>204</v>
      </c>
      <c r="Q2" s="14" t="s">
        <v>79</v>
      </c>
      <c r="R2" s="14" t="s">
        <v>70</v>
      </c>
      <c r="S2" s="14" t="s">
        <v>205</v>
      </c>
      <c r="T2" s="14" t="s">
        <v>206</v>
      </c>
      <c r="U2" s="14" t="s">
        <v>207</v>
      </c>
      <c r="V2" s="14" t="s">
        <v>208</v>
      </c>
      <c r="W2" s="14" t="s">
        <v>24</v>
      </c>
    </row>
    <row r="3" spans="1:25" ht="33.75" customHeight="1">
      <c r="A3" s="81" t="s">
        <v>209</v>
      </c>
      <c r="B3" s="82"/>
      <c r="C3" s="82"/>
      <c r="D3" s="97" t="s">
        <v>210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5" customFormat="1" ht="27.75" customHeight="1">
      <c r="A4" s="68" t="s">
        <v>211</v>
      </c>
      <c r="B4" s="69" t="s">
        <v>212</v>
      </c>
      <c r="C4" s="69" t="s">
        <v>86</v>
      </c>
      <c r="D4" s="70" t="s">
        <v>213</v>
      </c>
      <c r="E4" s="71">
        <v>7.2</v>
      </c>
      <c r="F4" s="71">
        <v>119.8</v>
      </c>
      <c r="G4" s="69" t="s">
        <v>33</v>
      </c>
      <c r="H4" s="70" t="s">
        <v>89</v>
      </c>
      <c r="I4" s="72">
        <v>234.45500000000001</v>
      </c>
      <c r="J4" s="69" t="s">
        <v>35</v>
      </c>
      <c r="K4" s="73">
        <v>46094.262499999997</v>
      </c>
      <c r="L4" s="73">
        <v>46095.458333333336</v>
      </c>
      <c r="M4" s="69"/>
      <c r="N4" s="69"/>
      <c r="O4" s="69"/>
      <c r="P4" s="69"/>
      <c r="Q4" s="69"/>
      <c r="R4" s="69"/>
      <c r="S4" s="69"/>
      <c r="T4" s="69" t="s">
        <v>214</v>
      </c>
      <c r="U4" s="69" t="s">
        <v>214</v>
      </c>
      <c r="V4" s="70" t="s">
        <v>91</v>
      </c>
      <c r="W4" s="75" t="s">
        <v>215</v>
      </c>
      <c r="Y4" s="147"/>
    </row>
    <row r="5" spans="1:25" customFormat="1" ht="27.75" customHeight="1">
      <c r="A5" s="68" t="s">
        <v>211</v>
      </c>
      <c r="B5" s="69" t="s">
        <v>212</v>
      </c>
      <c r="C5" s="69" t="s">
        <v>120</v>
      </c>
      <c r="D5" s="70" t="s">
        <v>216</v>
      </c>
      <c r="E5" s="71">
        <v>10.5</v>
      </c>
      <c r="F5" s="71">
        <v>199.98</v>
      </c>
      <c r="G5" s="69" t="s">
        <v>41</v>
      </c>
      <c r="H5" s="70" t="s">
        <v>123</v>
      </c>
      <c r="I5" s="72">
        <v>43754</v>
      </c>
      <c r="J5" s="69" t="s">
        <v>124</v>
      </c>
      <c r="K5" s="73">
        <v>46095.513888888891</v>
      </c>
      <c r="L5" s="73">
        <v>46095.513888888891</v>
      </c>
      <c r="M5" s="69"/>
      <c r="N5" s="69"/>
      <c r="O5" s="69"/>
      <c r="P5" s="69" t="s">
        <v>214</v>
      </c>
      <c r="Q5" s="69"/>
      <c r="R5" s="69"/>
      <c r="S5" s="69"/>
      <c r="T5" s="69"/>
      <c r="U5" s="69" t="s">
        <v>214</v>
      </c>
      <c r="V5" s="70" t="s">
        <v>125</v>
      </c>
      <c r="W5" s="75" t="s">
        <v>217</v>
      </c>
      <c r="Y5" s="147"/>
    </row>
    <row r="6" spans="1:25" customFormat="1" ht="27.75" customHeight="1">
      <c r="A6" s="68">
        <v>1</v>
      </c>
      <c r="B6" s="69" t="s">
        <v>212</v>
      </c>
      <c r="C6" s="69" t="s">
        <v>218</v>
      </c>
      <c r="D6" s="70" t="s">
        <v>219</v>
      </c>
      <c r="E6" s="71">
        <v>4.0999999999999996</v>
      </c>
      <c r="F6" s="71">
        <v>125.96</v>
      </c>
      <c r="G6" s="69" t="s">
        <v>33</v>
      </c>
      <c r="H6" s="70" t="s">
        <v>62</v>
      </c>
      <c r="I6" s="72">
        <v>7700</v>
      </c>
      <c r="J6" s="69" t="s">
        <v>35</v>
      </c>
      <c r="K6" s="73">
        <v>46095.895833333336</v>
      </c>
      <c r="L6" s="73">
        <v>46095.895833333336</v>
      </c>
      <c r="M6" s="69"/>
      <c r="N6" s="69"/>
      <c r="O6" s="69"/>
      <c r="P6" s="69"/>
      <c r="Q6" s="69"/>
      <c r="R6" s="69"/>
      <c r="S6" s="69"/>
      <c r="T6" s="69"/>
      <c r="U6" s="69">
        <v>1</v>
      </c>
      <c r="V6" s="70" t="s">
        <v>61</v>
      </c>
      <c r="W6" s="75" t="s">
        <v>220</v>
      </c>
      <c r="Y6" s="147"/>
    </row>
    <row r="7" spans="1:25" customFormat="1" ht="27.75" customHeight="1">
      <c r="A7" s="68">
        <v>2</v>
      </c>
      <c r="B7" s="69" t="s">
        <v>212</v>
      </c>
      <c r="C7" s="69" t="s">
        <v>221</v>
      </c>
      <c r="D7" s="70" t="s">
        <v>222</v>
      </c>
      <c r="E7" s="71">
        <v>4.2</v>
      </c>
      <c r="F7" s="71">
        <v>71</v>
      </c>
      <c r="G7" s="69" t="s">
        <v>33</v>
      </c>
      <c r="H7" s="70" t="s">
        <v>223</v>
      </c>
      <c r="I7" s="72">
        <v>600</v>
      </c>
      <c r="J7" s="69" t="s">
        <v>224</v>
      </c>
      <c r="K7" s="73">
        <v>46094.19027777778</v>
      </c>
      <c r="L7" s="73">
        <v>46097.458333333336</v>
      </c>
      <c r="M7" s="69"/>
      <c r="N7" s="69"/>
      <c r="O7" s="69"/>
      <c r="P7" s="69"/>
      <c r="Q7" s="69"/>
      <c r="R7" s="69"/>
      <c r="S7" s="69"/>
      <c r="T7" s="69"/>
      <c r="U7" s="69">
        <v>2</v>
      </c>
      <c r="V7" s="70" t="s">
        <v>225</v>
      </c>
      <c r="W7" s="75"/>
      <c r="Y7" s="147"/>
    </row>
    <row r="8" spans="1:25" customFormat="1" ht="27.75" customHeight="1">
      <c r="A8" s="68" t="s">
        <v>211</v>
      </c>
      <c r="B8" s="69" t="s">
        <v>212</v>
      </c>
      <c r="C8" s="69" t="s">
        <v>134</v>
      </c>
      <c r="D8" s="70" t="s">
        <v>135</v>
      </c>
      <c r="E8" s="71">
        <v>4.5</v>
      </c>
      <c r="F8" s="71">
        <v>109.8</v>
      </c>
      <c r="G8" s="69" t="s">
        <v>33</v>
      </c>
      <c r="H8" s="70" t="s">
        <v>34</v>
      </c>
      <c r="I8" s="72">
        <v>6200</v>
      </c>
      <c r="J8" s="69" t="s">
        <v>35</v>
      </c>
      <c r="K8" s="73">
        <v>46096.821527777778</v>
      </c>
      <c r="L8" s="73">
        <v>46097.458333333336</v>
      </c>
      <c r="M8" s="69"/>
      <c r="N8" s="69" t="s">
        <v>214</v>
      </c>
      <c r="O8" s="69"/>
      <c r="P8" s="69"/>
      <c r="Q8" s="69"/>
      <c r="R8" s="69"/>
      <c r="S8" s="69"/>
      <c r="T8" s="69"/>
      <c r="U8" s="69" t="s">
        <v>214</v>
      </c>
      <c r="V8" s="70" t="s">
        <v>137</v>
      </c>
      <c r="W8" s="75" t="s">
        <v>226</v>
      </c>
      <c r="Y8" s="147"/>
    </row>
    <row r="9" spans="1:25" customFormat="1" ht="27.75" customHeight="1">
      <c r="A9" s="68" t="s">
        <v>211</v>
      </c>
      <c r="B9" s="69" t="s">
        <v>212</v>
      </c>
      <c r="C9" s="69" t="s">
        <v>227</v>
      </c>
      <c r="D9" s="70" t="s">
        <v>228</v>
      </c>
      <c r="E9" s="71">
        <v>6.3</v>
      </c>
      <c r="F9" s="71">
        <v>189.99</v>
      </c>
      <c r="G9" s="69" t="s">
        <v>33</v>
      </c>
      <c r="H9" s="70" t="s">
        <v>34</v>
      </c>
      <c r="I9" s="72">
        <v>55800</v>
      </c>
      <c r="J9" s="69" t="s">
        <v>35</v>
      </c>
      <c r="K9" s="73">
        <v>46098.05</v>
      </c>
      <c r="L9" s="73">
        <v>46098.05</v>
      </c>
      <c r="M9" s="69"/>
      <c r="N9" s="69"/>
      <c r="O9" s="69" t="s">
        <v>214</v>
      </c>
      <c r="P9" s="69"/>
      <c r="Q9" s="69" t="s">
        <v>214</v>
      </c>
      <c r="R9" s="69" t="s">
        <v>214</v>
      </c>
      <c r="S9" s="69" t="s">
        <v>214</v>
      </c>
      <c r="T9" s="69"/>
      <c r="U9" s="69" t="s">
        <v>214</v>
      </c>
      <c r="V9" s="70" t="s">
        <v>63</v>
      </c>
      <c r="W9" s="75" t="s">
        <v>229</v>
      </c>
      <c r="Y9" s="147">
        <v>7.1</v>
      </c>
    </row>
    <row r="10" spans="1:25" customFormat="1" ht="27.75" customHeight="1">
      <c r="A10" s="68">
        <v>3</v>
      </c>
      <c r="B10" s="69" t="s">
        <v>212</v>
      </c>
      <c r="C10" s="69" t="s">
        <v>230</v>
      </c>
      <c r="D10" s="70" t="s">
        <v>231</v>
      </c>
      <c r="E10" s="71">
        <v>5.9</v>
      </c>
      <c r="F10" s="71">
        <v>181</v>
      </c>
      <c r="G10" s="69" t="s">
        <v>33</v>
      </c>
      <c r="H10" s="70" t="s">
        <v>34</v>
      </c>
      <c r="I10" s="72">
        <v>22000</v>
      </c>
      <c r="J10" s="69" t="s">
        <v>35</v>
      </c>
      <c r="K10" s="73">
        <v>46098.308333333334</v>
      </c>
      <c r="L10" s="73">
        <v>46098.308333333334</v>
      </c>
      <c r="M10" s="69"/>
      <c r="N10" s="69">
        <v>1</v>
      </c>
      <c r="O10" s="69">
        <v>1</v>
      </c>
      <c r="P10" s="69"/>
      <c r="Q10" s="69">
        <v>1</v>
      </c>
      <c r="R10" s="69">
        <v>1</v>
      </c>
      <c r="S10" s="69">
        <v>1</v>
      </c>
      <c r="T10" s="69"/>
      <c r="U10" s="69">
        <v>3</v>
      </c>
      <c r="V10" s="70" t="s">
        <v>36</v>
      </c>
      <c r="W10" s="75" t="s">
        <v>232</v>
      </c>
      <c r="Y10" s="147"/>
    </row>
    <row r="11" spans="1:25" customFormat="1" ht="27.75" customHeight="1">
      <c r="A11" s="68">
        <v>4</v>
      </c>
      <c r="B11" s="69" t="s">
        <v>212</v>
      </c>
      <c r="C11" s="69" t="s">
        <v>233</v>
      </c>
      <c r="D11" s="70" t="s">
        <v>234</v>
      </c>
      <c r="E11" s="71">
        <v>4.4000000000000004</v>
      </c>
      <c r="F11" s="71">
        <v>98.17</v>
      </c>
      <c r="G11" s="69" t="s">
        <v>33</v>
      </c>
      <c r="H11" s="70" t="s">
        <v>235</v>
      </c>
      <c r="I11" s="72">
        <v>7700</v>
      </c>
      <c r="J11" s="69" t="s">
        <v>35</v>
      </c>
      <c r="K11" s="73">
        <v>46090.482638888891</v>
      </c>
      <c r="L11" s="73">
        <v>46098.458333333336</v>
      </c>
      <c r="M11" s="69"/>
      <c r="N11" s="69"/>
      <c r="O11" s="69"/>
      <c r="P11" s="69"/>
      <c r="Q11" s="69"/>
      <c r="R11" s="69"/>
      <c r="S11" s="69"/>
      <c r="T11" s="69"/>
      <c r="U11" s="69">
        <v>4</v>
      </c>
      <c r="V11" s="70" t="s">
        <v>61</v>
      </c>
      <c r="W11" s="75" t="s">
        <v>220</v>
      </c>
      <c r="Y11" s="147"/>
    </row>
    <row r="12" spans="1:25" customFormat="1" ht="27.75" customHeight="1">
      <c r="A12" s="68">
        <v>5</v>
      </c>
      <c r="B12" s="69" t="s">
        <v>212</v>
      </c>
      <c r="C12" s="69" t="s">
        <v>236</v>
      </c>
      <c r="D12" s="70" t="s">
        <v>237</v>
      </c>
      <c r="E12" s="71">
        <v>7.6</v>
      </c>
      <c r="F12" s="71">
        <v>229</v>
      </c>
      <c r="G12" s="69" t="s">
        <v>33</v>
      </c>
      <c r="H12" s="70" t="s">
        <v>34</v>
      </c>
      <c r="I12" s="72">
        <v>74030</v>
      </c>
      <c r="J12" s="69" t="s">
        <v>35</v>
      </c>
      <c r="K12" s="73">
        <v>46096.9375</v>
      </c>
      <c r="L12" s="73">
        <v>46098.458333333336</v>
      </c>
      <c r="M12" s="69"/>
      <c r="N12" s="69"/>
      <c r="O12" s="69">
        <v>2</v>
      </c>
      <c r="P12" s="69"/>
      <c r="Q12" s="69"/>
      <c r="R12" s="69">
        <v>2</v>
      </c>
      <c r="S12" s="69">
        <v>2</v>
      </c>
      <c r="T12" s="69"/>
      <c r="U12" s="69">
        <v>5</v>
      </c>
      <c r="V12" s="70" t="s">
        <v>36</v>
      </c>
      <c r="W12" s="75" t="s">
        <v>238</v>
      </c>
      <c r="Y12" s="147">
        <v>14.1</v>
      </c>
    </row>
    <row r="13" spans="1:25" customFormat="1" ht="27.75" customHeight="1">
      <c r="A13" s="68">
        <v>6</v>
      </c>
      <c r="B13" s="69" t="s">
        <v>212</v>
      </c>
      <c r="C13" s="69" t="s">
        <v>239</v>
      </c>
      <c r="D13" s="70" t="s">
        <v>240</v>
      </c>
      <c r="E13" s="71">
        <v>6.8</v>
      </c>
      <c r="F13" s="71">
        <v>143.13999999999999</v>
      </c>
      <c r="G13" s="69" t="s">
        <v>41</v>
      </c>
      <c r="H13" s="70" t="s">
        <v>241</v>
      </c>
      <c r="I13" s="72">
        <v>483.33</v>
      </c>
      <c r="J13" s="69" t="s">
        <v>35</v>
      </c>
      <c r="K13" s="73">
        <v>46097.15</v>
      </c>
      <c r="L13" s="73">
        <v>46098.458333333336</v>
      </c>
      <c r="M13" s="69"/>
      <c r="N13" s="69"/>
      <c r="O13" s="69"/>
      <c r="P13" s="69"/>
      <c r="Q13" s="69"/>
      <c r="R13" s="69"/>
      <c r="S13" s="69"/>
      <c r="T13" s="69">
        <v>1</v>
      </c>
      <c r="U13" s="69">
        <v>6</v>
      </c>
      <c r="V13" s="70" t="s">
        <v>242</v>
      </c>
      <c r="W13" s="75" t="s">
        <v>243</v>
      </c>
      <c r="Y13" s="147"/>
    </row>
    <row r="14" spans="1:25" customFormat="1" ht="27.75" customHeight="1">
      <c r="A14" s="68">
        <v>7</v>
      </c>
      <c r="B14" s="69" t="s">
        <v>212</v>
      </c>
      <c r="C14" s="69" t="s">
        <v>244</v>
      </c>
      <c r="D14" s="70" t="s">
        <v>245</v>
      </c>
      <c r="E14" s="71">
        <v>5</v>
      </c>
      <c r="F14" s="71">
        <v>113.12</v>
      </c>
      <c r="G14" s="69" t="s">
        <v>33</v>
      </c>
      <c r="H14" s="70" t="s">
        <v>105</v>
      </c>
      <c r="I14" s="72">
        <v>10400</v>
      </c>
      <c r="J14" s="69" t="s">
        <v>35</v>
      </c>
      <c r="K14" s="73">
        <v>46095.552083333336</v>
      </c>
      <c r="L14" s="73">
        <v>46099.458333333336</v>
      </c>
      <c r="M14" s="69"/>
      <c r="N14" s="69"/>
      <c r="O14" s="69"/>
      <c r="P14" s="69"/>
      <c r="Q14" s="69"/>
      <c r="R14" s="69"/>
      <c r="S14" s="69"/>
      <c r="T14" s="69"/>
      <c r="U14" s="69">
        <v>7</v>
      </c>
      <c r="V14" s="70" t="s">
        <v>61</v>
      </c>
      <c r="W14" s="75" t="s">
        <v>220</v>
      </c>
      <c r="Y14" s="147"/>
    </row>
    <row r="15" spans="1:25" customFormat="1" ht="27.75" customHeight="1">
      <c r="A15" s="68">
        <v>8</v>
      </c>
      <c r="B15" s="69" t="s">
        <v>212</v>
      </c>
      <c r="C15" s="69" t="s">
        <v>246</v>
      </c>
      <c r="D15" s="70" t="s">
        <v>247</v>
      </c>
      <c r="E15" s="71">
        <v>5.92</v>
      </c>
      <c r="F15" s="71">
        <v>182.93</v>
      </c>
      <c r="G15" s="69" t="s">
        <v>33</v>
      </c>
      <c r="H15" s="70" t="s">
        <v>248</v>
      </c>
      <c r="I15" s="72">
        <v>38180</v>
      </c>
      <c r="J15" s="69" t="s">
        <v>35</v>
      </c>
      <c r="K15" s="73">
        <v>46098.070833333331</v>
      </c>
      <c r="L15" s="73">
        <v>46099.458333333336</v>
      </c>
      <c r="M15" s="69"/>
      <c r="N15" s="69"/>
      <c r="O15" s="69"/>
      <c r="P15" s="69"/>
      <c r="Q15" s="69"/>
      <c r="R15" s="69"/>
      <c r="S15" s="69"/>
      <c r="T15" s="69"/>
      <c r="U15" s="69">
        <v>8</v>
      </c>
      <c r="V15" s="70" t="s">
        <v>61</v>
      </c>
      <c r="W15" s="75" t="s">
        <v>249</v>
      </c>
      <c r="Y15" s="147"/>
    </row>
    <row r="16" spans="1:25" customFormat="1" ht="27.75" customHeight="1">
      <c r="A16" s="68">
        <v>9</v>
      </c>
      <c r="B16" s="69" t="s">
        <v>212</v>
      </c>
      <c r="C16" s="69" t="s">
        <v>250</v>
      </c>
      <c r="D16" s="70" t="s">
        <v>251</v>
      </c>
      <c r="E16" s="71">
        <v>6.55</v>
      </c>
      <c r="F16" s="71">
        <v>199.99</v>
      </c>
      <c r="G16" s="69" t="s">
        <v>33</v>
      </c>
      <c r="H16" s="70" t="s">
        <v>252</v>
      </c>
      <c r="I16" s="72">
        <v>11000</v>
      </c>
      <c r="J16" s="69" t="s">
        <v>35</v>
      </c>
      <c r="K16" s="73">
        <v>46099.000694444447</v>
      </c>
      <c r="L16" s="73">
        <v>46099.458333333336</v>
      </c>
      <c r="M16" s="69"/>
      <c r="N16" s="69"/>
      <c r="O16" s="69"/>
      <c r="P16" s="69"/>
      <c r="Q16" s="69"/>
      <c r="R16" s="69"/>
      <c r="S16" s="69"/>
      <c r="T16" s="69">
        <v>2</v>
      </c>
      <c r="U16" s="69">
        <v>9</v>
      </c>
      <c r="V16" s="70" t="s">
        <v>253</v>
      </c>
      <c r="W16" s="75" t="s">
        <v>254</v>
      </c>
      <c r="Y16" s="147"/>
    </row>
    <row r="17" spans="1:25" customFormat="1" ht="27.75" customHeight="1">
      <c r="A17" s="68" t="s">
        <v>211</v>
      </c>
      <c r="B17" s="69" t="s">
        <v>212</v>
      </c>
      <c r="C17" s="69" t="s">
        <v>38</v>
      </c>
      <c r="D17" s="70" t="s">
        <v>255</v>
      </c>
      <c r="E17" s="71">
        <v>13.4</v>
      </c>
      <c r="F17" s="71">
        <v>190</v>
      </c>
      <c r="G17" s="69" t="s">
        <v>41</v>
      </c>
      <c r="H17" s="70" t="s">
        <v>42</v>
      </c>
      <c r="I17" s="72">
        <v>56200</v>
      </c>
      <c r="J17" s="69" t="s">
        <v>35</v>
      </c>
      <c r="K17" s="73">
        <v>46099.466666666667</v>
      </c>
      <c r="L17" s="73">
        <v>46099.466666666667</v>
      </c>
      <c r="M17" s="69"/>
      <c r="N17" s="69"/>
      <c r="O17" s="69" t="s">
        <v>214</v>
      </c>
      <c r="P17" s="69"/>
      <c r="Q17" s="69" t="s">
        <v>214</v>
      </c>
      <c r="R17" s="69" t="s">
        <v>214</v>
      </c>
      <c r="S17" s="69" t="s">
        <v>214</v>
      </c>
      <c r="T17" s="69"/>
      <c r="U17" s="69" t="s">
        <v>214</v>
      </c>
      <c r="V17" s="70" t="s">
        <v>43</v>
      </c>
      <c r="W17" s="75" t="s">
        <v>232</v>
      </c>
      <c r="Y17" s="147"/>
    </row>
    <row r="18" spans="1:25" customFormat="1" ht="27.75" customHeight="1">
      <c r="A18" s="68">
        <v>10</v>
      </c>
      <c r="B18" s="69" t="s">
        <v>212</v>
      </c>
      <c r="C18" s="69" t="s">
        <v>256</v>
      </c>
      <c r="D18" s="70" t="s">
        <v>257</v>
      </c>
      <c r="E18" s="71">
        <v>6.77</v>
      </c>
      <c r="F18" s="71">
        <v>177.85</v>
      </c>
      <c r="G18" s="69" t="s">
        <v>41</v>
      </c>
      <c r="H18" s="70" t="s">
        <v>258</v>
      </c>
      <c r="I18" s="72">
        <v>330.6</v>
      </c>
      <c r="J18" s="69" t="s">
        <v>259</v>
      </c>
      <c r="K18" s="73">
        <v>46099.791666666664</v>
      </c>
      <c r="L18" s="73">
        <v>46099.791666666664</v>
      </c>
      <c r="M18" s="69"/>
      <c r="N18" s="69"/>
      <c r="O18" s="69"/>
      <c r="P18" s="69"/>
      <c r="Q18" s="69"/>
      <c r="R18" s="69"/>
      <c r="S18" s="69"/>
      <c r="T18" s="69">
        <v>3</v>
      </c>
      <c r="U18" s="69">
        <v>10</v>
      </c>
      <c r="V18" s="70" t="s">
        <v>260</v>
      </c>
      <c r="W18" s="75" t="s">
        <v>261</v>
      </c>
      <c r="Y18" s="147"/>
    </row>
    <row r="19" spans="1:25" customFormat="1" ht="27.75" customHeight="1">
      <c r="A19" s="68">
        <v>11</v>
      </c>
      <c r="B19" s="69" t="s">
        <v>262</v>
      </c>
      <c r="C19" s="69" t="s">
        <v>263</v>
      </c>
      <c r="D19" s="70" t="s">
        <v>264</v>
      </c>
      <c r="E19" s="71">
        <v>10.62</v>
      </c>
      <c r="F19" s="71">
        <v>189.99</v>
      </c>
      <c r="G19" s="69" t="s">
        <v>41</v>
      </c>
      <c r="H19" s="70" t="s">
        <v>265</v>
      </c>
      <c r="I19" s="72">
        <v>41855</v>
      </c>
      <c r="J19" s="69" t="s">
        <v>35</v>
      </c>
      <c r="K19" s="73">
        <v>46100.058333333334</v>
      </c>
      <c r="L19" s="73">
        <v>46100.058333333334</v>
      </c>
      <c r="M19" s="69">
        <v>1</v>
      </c>
      <c r="N19" s="69"/>
      <c r="O19" s="69"/>
      <c r="P19" s="69"/>
      <c r="Q19" s="69"/>
      <c r="R19" s="69"/>
      <c r="S19" s="69"/>
      <c r="T19" s="69"/>
      <c r="U19" s="69">
        <v>11</v>
      </c>
      <c r="V19" s="70" t="s">
        <v>49</v>
      </c>
      <c r="W19" s="75"/>
      <c r="Y19" s="147"/>
    </row>
    <row r="20" spans="1:25" customFormat="1" ht="27.75" customHeight="1">
      <c r="A20" s="68">
        <v>12</v>
      </c>
      <c r="B20" s="69" t="s">
        <v>212</v>
      </c>
      <c r="C20" s="69" t="s">
        <v>266</v>
      </c>
      <c r="D20" s="70" t="s">
        <v>267</v>
      </c>
      <c r="E20" s="71">
        <v>5.65</v>
      </c>
      <c r="F20" s="71">
        <v>169.37</v>
      </c>
      <c r="G20" s="69" t="s">
        <v>33</v>
      </c>
      <c r="H20" s="70" t="s">
        <v>265</v>
      </c>
      <c r="I20" s="72">
        <v>15000</v>
      </c>
      <c r="J20" s="69" t="s">
        <v>35</v>
      </c>
      <c r="K20" s="73">
        <v>46099.070833333331</v>
      </c>
      <c r="L20" s="74">
        <v>46100.458333333336</v>
      </c>
      <c r="M20" s="69"/>
      <c r="N20" s="69"/>
      <c r="O20" s="69"/>
      <c r="P20" s="69"/>
      <c r="Q20" s="69"/>
      <c r="R20" s="69"/>
      <c r="S20" s="69"/>
      <c r="T20" s="69"/>
      <c r="U20" s="69">
        <v>12</v>
      </c>
      <c r="V20" s="70" t="s">
        <v>61</v>
      </c>
      <c r="W20" s="75"/>
      <c r="Y20" s="147"/>
    </row>
    <row r="21" spans="1:25" customFormat="1" ht="27.75" customHeight="1">
      <c r="A21" s="68">
        <v>13</v>
      </c>
      <c r="B21" s="69" t="s">
        <v>212</v>
      </c>
      <c r="C21" s="69"/>
      <c r="D21" s="70" t="s">
        <v>268</v>
      </c>
      <c r="E21" s="71">
        <v>5</v>
      </c>
      <c r="F21" s="71">
        <v>148.27000000000001</v>
      </c>
      <c r="G21" s="69" t="s">
        <v>33</v>
      </c>
      <c r="H21" s="70" t="s">
        <v>269</v>
      </c>
      <c r="I21" s="72">
        <v>18500</v>
      </c>
      <c r="J21" s="69" t="s">
        <v>35</v>
      </c>
      <c r="K21" s="73">
        <v>46097.013888888891</v>
      </c>
      <c r="L21" s="74" t="s">
        <v>270</v>
      </c>
      <c r="M21" s="69"/>
      <c r="N21" s="69"/>
      <c r="O21" s="69"/>
      <c r="P21" s="69"/>
      <c r="Q21" s="69"/>
      <c r="R21" s="69"/>
      <c r="S21" s="69"/>
      <c r="T21" s="69"/>
      <c r="U21" s="69"/>
      <c r="V21" s="70" t="s">
        <v>61</v>
      </c>
      <c r="W21" s="75"/>
      <c r="Y21" s="147"/>
    </row>
    <row r="22" spans="1:25" customFormat="1" ht="27.75" customHeight="1">
      <c r="A22" s="68">
        <v>14</v>
      </c>
      <c r="B22" s="69" t="s">
        <v>212</v>
      </c>
      <c r="C22" s="69"/>
      <c r="D22" s="70" t="s">
        <v>271</v>
      </c>
      <c r="E22" s="71">
        <v>11.14</v>
      </c>
      <c r="F22" s="71">
        <v>179.9</v>
      </c>
      <c r="G22" s="69" t="s">
        <v>41</v>
      </c>
      <c r="H22" s="70" t="s">
        <v>42</v>
      </c>
      <c r="I22" s="72">
        <v>34660</v>
      </c>
      <c r="J22" s="69" t="s">
        <v>35</v>
      </c>
      <c r="K22" s="73">
        <v>46099.474999999999</v>
      </c>
      <c r="L22" s="74" t="s">
        <v>270</v>
      </c>
      <c r="M22" s="69"/>
      <c r="N22" s="69"/>
      <c r="O22" s="69"/>
      <c r="P22" s="69"/>
      <c r="Q22" s="69"/>
      <c r="R22" s="69"/>
      <c r="S22" s="69"/>
      <c r="T22" s="69"/>
      <c r="U22" s="69"/>
      <c r="V22" s="70" t="s">
        <v>61</v>
      </c>
      <c r="W22" s="75" t="s">
        <v>272</v>
      </c>
      <c r="Y22" s="147"/>
    </row>
    <row r="23" spans="1:25" ht="48" customHeight="1">
      <c r="A23" s="101" t="s">
        <v>273</v>
      </c>
      <c r="B23" s="102"/>
      <c r="C23" s="102"/>
      <c r="D23" s="103" t="s">
        <v>274</v>
      </c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4"/>
    </row>
    <row r="24" spans="1:25" customFormat="1" ht="27.75" customHeight="1">
      <c r="A24" s="68">
        <v>1</v>
      </c>
      <c r="B24" s="69" t="s">
        <v>275</v>
      </c>
      <c r="C24" s="69" t="s">
        <v>276</v>
      </c>
      <c r="D24" s="70" t="s">
        <v>277</v>
      </c>
      <c r="E24" s="71">
        <v>11.7</v>
      </c>
      <c r="F24" s="71">
        <v>182.91</v>
      </c>
      <c r="G24" s="69" t="s">
        <v>41</v>
      </c>
      <c r="H24" s="70" t="s">
        <v>174</v>
      </c>
      <c r="I24" s="72">
        <v>37798</v>
      </c>
      <c r="J24" s="69" t="s">
        <v>35</v>
      </c>
      <c r="K24" s="73">
        <v>46095.3125</v>
      </c>
      <c r="L24" s="73">
        <v>46097.458333333336</v>
      </c>
      <c r="M24" s="69"/>
      <c r="N24" s="69"/>
      <c r="O24" s="69"/>
      <c r="P24" s="69"/>
      <c r="Q24" s="69"/>
      <c r="R24" s="69" t="s">
        <v>278</v>
      </c>
      <c r="S24" s="69"/>
      <c r="T24" s="69"/>
      <c r="U24" s="69"/>
      <c r="V24" s="70" t="s">
        <v>49</v>
      </c>
      <c r="W24" s="75" t="s">
        <v>279</v>
      </c>
      <c r="Y24" s="147"/>
    </row>
    <row r="25" spans="1:25" customFormat="1" ht="27.75" customHeight="1">
      <c r="A25" s="68">
        <v>2</v>
      </c>
      <c r="B25" s="69" t="s">
        <v>275</v>
      </c>
      <c r="C25" s="69" t="s">
        <v>280</v>
      </c>
      <c r="D25" s="70" t="s">
        <v>281</v>
      </c>
      <c r="E25" s="71">
        <v>12.25</v>
      </c>
      <c r="F25" s="71">
        <v>183.06</v>
      </c>
      <c r="G25" s="69" t="s">
        <v>41</v>
      </c>
      <c r="H25" s="70" t="s">
        <v>282</v>
      </c>
      <c r="I25" s="72">
        <v>42000</v>
      </c>
      <c r="J25" s="69" t="s">
        <v>35</v>
      </c>
      <c r="K25" s="73">
        <v>46097.762499999997</v>
      </c>
      <c r="L25" s="73">
        <v>46097.762499999997</v>
      </c>
      <c r="M25" s="69"/>
      <c r="N25" s="69"/>
      <c r="O25" s="69"/>
      <c r="P25" s="69"/>
      <c r="Q25" s="69"/>
      <c r="R25" s="69" t="s">
        <v>283</v>
      </c>
      <c r="S25" s="69"/>
      <c r="T25" s="69"/>
      <c r="U25" s="69"/>
      <c r="V25" s="70" t="s">
        <v>284</v>
      </c>
      <c r="W25" s="75"/>
      <c r="Y25" s="147"/>
    </row>
    <row r="26" spans="1:25" customFormat="1" ht="27.75" customHeight="1">
      <c r="A26" s="68" t="s">
        <v>211</v>
      </c>
      <c r="B26" s="69" t="s">
        <v>275</v>
      </c>
      <c r="C26" s="69" t="s">
        <v>162</v>
      </c>
      <c r="D26" s="70" t="s">
        <v>163</v>
      </c>
      <c r="E26" s="71">
        <v>7.8</v>
      </c>
      <c r="F26" s="71">
        <v>141</v>
      </c>
      <c r="G26" s="69" t="s">
        <v>41</v>
      </c>
      <c r="H26" s="70" t="s">
        <v>164</v>
      </c>
      <c r="I26" s="72">
        <v>8628.68</v>
      </c>
      <c r="J26" s="69" t="s">
        <v>35</v>
      </c>
      <c r="K26" s="73">
        <v>46097.970833333333</v>
      </c>
      <c r="L26" s="73">
        <v>46097.970833333333</v>
      </c>
      <c r="M26" s="69"/>
      <c r="N26" s="69"/>
      <c r="O26" s="69"/>
      <c r="P26" s="69"/>
      <c r="Q26" s="69"/>
      <c r="R26" s="69"/>
      <c r="S26" s="69"/>
      <c r="T26" s="69"/>
      <c r="U26" s="69" t="s">
        <v>214</v>
      </c>
      <c r="V26" s="70" t="s">
        <v>165</v>
      </c>
      <c r="W26" s="75"/>
      <c r="Y26" s="147"/>
    </row>
    <row r="27" spans="1:25" customFormat="1" ht="27.75" customHeight="1">
      <c r="A27" s="68">
        <v>3</v>
      </c>
      <c r="B27" s="69" t="s">
        <v>275</v>
      </c>
      <c r="C27" s="69" t="s">
        <v>285</v>
      </c>
      <c r="D27" s="70" t="s">
        <v>286</v>
      </c>
      <c r="E27" s="71">
        <v>5.5</v>
      </c>
      <c r="F27" s="71">
        <v>145.53</v>
      </c>
      <c r="G27" s="69" t="s">
        <v>33</v>
      </c>
      <c r="H27" s="70" t="s">
        <v>164</v>
      </c>
      <c r="I27" s="72">
        <v>3707.78</v>
      </c>
      <c r="J27" s="69" t="s">
        <v>35</v>
      </c>
      <c r="K27" s="73">
        <v>46099.0625</v>
      </c>
      <c r="L27" s="73">
        <v>46099.0625</v>
      </c>
      <c r="M27" s="69"/>
      <c r="N27" s="69"/>
      <c r="O27" s="69"/>
      <c r="P27" s="69"/>
      <c r="Q27" s="69"/>
      <c r="R27" s="69"/>
      <c r="S27" s="69" t="s">
        <v>287</v>
      </c>
      <c r="T27" s="69"/>
      <c r="U27" s="69"/>
      <c r="V27" s="70" t="s">
        <v>168</v>
      </c>
      <c r="W27" s="75" t="s">
        <v>288</v>
      </c>
      <c r="Y27" s="147"/>
    </row>
    <row r="28" spans="1:25" customFormat="1" ht="27.75" customHeight="1">
      <c r="A28" s="68">
        <v>4</v>
      </c>
      <c r="B28" s="69" t="s">
        <v>275</v>
      </c>
      <c r="C28" s="69" t="s">
        <v>289</v>
      </c>
      <c r="D28" s="70" t="s">
        <v>290</v>
      </c>
      <c r="E28" s="71">
        <v>7.8</v>
      </c>
      <c r="F28" s="71">
        <v>162</v>
      </c>
      <c r="G28" s="69" t="s">
        <v>33</v>
      </c>
      <c r="H28" s="70" t="s">
        <v>164</v>
      </c>
      <c r="I28" s="72">
        <v>6110</v>
      </c>
      <c r="J28" s="69" t="s">
        <v>35</v>
      </c>
      <c r="K28" s="73">
        <v>46098.794444444444</v>
      </c>
      <c r="L28" s="73">
        <v>46099.458333333336</v>
      </c>
      <c r="M28" s="69"/>
      <c r="N28" s="69"/>
      <c r="O28" s="69"/>
      <c r="P28" s="69"/>
      <c r="Q28" s="69"/>
      <c r="R28" s="69"/>
      <c r="S28" s="69" t="s">
        <v>291</v>
      </c>
      <c r="T28" s="69"/>
      <c r="U28" s="69"/>
      <c r="V28" s="70" t="s">
        <v>284</v>
      </c>
      <c r="W28" s="75" t="s">
        <v>292</v>
      </c>
      <c r="Y28" s="147"/>
    </row>
    <row r="29" spans="1:25" customFormat="1" ht="27.75" customHeight="1">
      <c r="A29" s="68">
        <v>5</v>
      </c>
      <c r="B29" s="69" t="s">
        <v>275</v>
      </c>
      <c r="C29" s="69"/>
      <c r="D29" s="70" t="s">
        <v>293</v>
      </c>
      <c r="E29" s="71">
        <v>8</v>
      </c>
      <c r="F29" s="71">
        <v>158.93</v>
      </c>
      <c r="G29" s="69" t="s">
        <v>41</v>
      </c>
      <c r="H29" s="70" t="s">
        <v>164</v>
      </c>
      <c r="I29" s="72">
        <v>5000</v>
      </c>
      <c r="J29" s="69" t="s">
        <v>35</v>
      </c>
      <c r="K29" s="73">
        <v>46094.75</v>
      </c>
      <c r="L29" s="74" t="s">
        <v>270</v>
      </c>
      <c r="M29" s="69"/>
      <c r="N29" s="69"/>
      <c r="O29" s="69"/>
      <c r="P29" s="69"/>
      <c r="Q29" s="69"/>
      <c r="R29" s="69"/>
      <c r="S29" s="69"/>
      <c r="T29" s="69"/>
      <c r="U29" s="69"/>
      <c r="V29" s="70" t="s">
        <v>106</v>
      </c>
      <c r="W29" s="75" t="s">
        <v>288</v>
      </c>
      <c r="Y29" s="147"/>
    </row>
    <row r="30" spans="1:25" customFormat="1" ht="27.75" customHeight="1">
      <c r="A30" s="68">
        <v>6</v>
      </c>
      <c r="B30" s="69" t="s">
        <v>275</v>
      </c>
      <c r="C30" s="69"/>
      <c r="D30" s="70" t="s">
        <v>294</v>
      </c>
      <c r="E30" s="71">
        <v>10.1</v>
      </c>
      <c r="F30" s="71">
        <v>141</v>
      </c>
      <c r="G30" s="69" t="s">
        <v>41</v>
      </c>
      <c r="H30" s="70" t="s">
        <v>295</v>
      </c>
      <c r="I30" s="72">
        <v>18620.281999999999</v>
      </c>
      <c r="J30" s="69" t="s">
        <v>35</v>
      </c>
      <c r="K30" s="73">
        <v>46095.8</v>
      </c>
      <c r="L30" s="74" t="s">
        <v>270</v>
      </c>
      <c r="M30" s="69"/>
      <c r="N30" s="69"/>
      <c r="O30" s="69"/>
      <c r="P30" s="69"/>
      <c r="Q30" s="69"/>
      <c r="R30" s="69"/>
      <c r="S30" s="69"/>
      <c r="T30" s="69"/>
      <c r="U30" s="69"/>
      <c r="V30" s="70" t="s">
        <v>159</v>
      </c>
      <c r="W30" s="75"/>
      <c r="Y30" s="147"/>
    </row>
    <row r="31" spans="1:25" ht="45" customHeight="1">
      <c r="A31" s="102" t="s">
        <v>296</v>
      </c>
      <c r="B31" s="102"/>
      <c r="C31" s="102"/>
      <c r="D31" s="103" t="s">
        <v>297</v>
      </c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4"/>
    </row>
    <row r="32" spans="1:25" customFormat="1" ht="27.75" customHeight="1">
      <c r="A32" s="68">
        <v>1</v>
      </c>
      <c r="B32" s="69" t="s">
        <v>298</v>
      </c>
      <c r="C32" s="69"/>
      <c r="D32" s="70" t="s">
        <v>299</v>
      </c>
      <c r="E32" s="71">
        <v>2.9</v>
      </c>
      <c r="F32" s="71">
        <v>153</v>
      </c>
      <c r="G32" s="69" t="s">
        <v>15</v>
      </c>
      <c r="H32" s="70" t="s">
        <v>142</v>
      </c>
      <c r="I32" s="72">
        <v>300</v>
      </c>
      <c r="J32" s="69" t="s">
        <v>143</v>
      </c>
      <c r="K32" s="73">
        <v>46081.35</v>
      </c>
      <c r="L32" s="74" t="s">
        <v>270</v>
      </c>
      <c r="M32" s="69"/>
      <c r="N32" s="69"/>
      <c r="O32" s="69"/>
      <c r="P32" s="69"/>
      <c r="Q32" s="69"/>
      <c r="R32" s="69"/>
      <c r="S32" s="69"/>
      <c r="T32" s="69"/>
      <c r="U32" s="69"/>
      <c r="V32" s="70" t="s">
        <v>300</v>
      </c>
      <c r="W32" s="75" t="s">
        <v>301</v>
      </c>
      <c r="Y32" s="147"/>
    </row>
    <row r="33" spans="1:25" customFormat="1" ht="27.75" customHeight="1">
      <c r="A33" s="68">
        <v>2</v>
      </c>
      <c r="B33" s="69" t="s">
        <v>298</v>
      </c>
      <c r="C33" s="69"/>
      <c r="D33" s="70" t="s">
        <v>302</v>
      </c>
      <c r="E33" s="71">
        <v>7.8</v>
      </c>
      <c r="F33" s="71">
        <v>166.07</v>
      </c>
      <c r="G33" s="69" t="s">
        <v>15</v>
      </c>
      <c r="H33" s="70" t="s">
        <v>142</v>
      </c>
      <c r="I33" s="72">
        <f>604+500</f>
        <v>1104</v>
      </c>
      <c r="J33" s="69" t="s">
        <v>143</v>
      </c>
      <c r="K33" s="73">
        <v>46097.429166666669</v>
      </c>
      <c r="L33" s="74" t="s">
        <v>270</v>
      </c>
      <c r="M33" s="69"/>
      <c r="N33" s="69"/>
      <c r="O33" s="69"/>
      <c r="P33" s="69"/>
      <c r="Q33" s="69"/>
      <c r="R33" s="69"/>
      <c r="S33" s="69"/>
      <c r="T33" s="69"/>
      <c r="U33" s="69"/>
      <c r="V33" s="70" t="s">
        <v>303</v>
      </c>
      <c r="W33" s="75" t="s">
        <v>301</v>
      </c>
      <c r="Y33" s="147"/>
    </row>
    <row r="34" spans="1:25" customFormat="1" ht="27.75" customHeight="1">
      <c r="A34" s="68" t="s">
        <v>211</v>
      </c>
      <c r="B34" s="69" t="s">
        <v>298</v>
      </c>
      <c r="C34" s="69"/>
      <c r="D34" s="70" t="s">
        <v>140</v>
      </c>
      <c r="E34" s="71">
        <v>7</v>
      </c>
      <c r="F34" s="71">
        <v>178.09</v>
      </c>
      <c r="G34" s="69" t="s">
        <v>15</v>
      </c>
      <c r="H34" s="70" t="s">
        <v>142</v>
      </c>
      <c r="I34" s="72">
        <f>935+778</f>
        <v>1713</v>
      </c>
      <c r="J34" s="69" t="s">
        <v>143</v>
      </c>
      <c r="K34" s="73">
        <v>46099.962500000001</v>
      </c>
      <c r="L34" s="74" t="s">
        <v>304</v>
      </c>
      <c r="M34" s="69"/>
      <c r="N34" s="69"/>
      <c r="O34" s="69"/>
      <c r="P34" s="69"/>
      <c r="Q34" s="69"/>
      <c r="R34" s="69"/>
      <c r="S34" s="69"/>
      <c r="T34" s="69"/>
      <c r="U34" s="69" t="s">
        <v>214</v>
      </c>
      <c r="V34" s="70" t="s">
        <v>144</v>
      </c>
      <c r="W34" s="75"/>
      <c r="Y34" s="147"/>
    </row>
    <row r="35" spans="1:25" ht="45" customHeight="1">
      <c r="A35" s="81" t="s">
        <v>305</v>
      </c>
      <c r="B35" s="82"/>
      <c r="C35" s="82"/>
      <c r="D35" s="97" t="s">
        <v>306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</row>
    <row r="36" spans="1:25" customFormat="1" ht="27.75" customHeight="1">
      <c r="A36" s="68">
        <v>1</v>
      </c>
      <c r="B36" s="69" t="s">
        <v>152</v>
      </c>
      <c r="C36" s="69"/>
      <c r="D36" s="70" t="s">
        <v>307</v>
      </c>
      <c r="E36" s="71">
        <v>14.05</v>
      </c>
      <c r="F36" s="71">
        <v>225.03800000000001</v>
      </c>
      <c r="G36" s="69" t="s">
        <v>41</v>
      </c>
      <c r="H36" s="70" t="s">
        <v>130</v>
      </c>
      <c r="I36" s="72">
        <v>73870</v>
      </c>
      <c r="J36" s="69" t="s">
        <v>35</v>
      </c>
      <c r="K36" s="73">
        <v>46096.09375</v>
      </c>
      <c r="L36" s="74" t="s">
        <v>270</v>
      </c>
      <c r="M36" s="69"/>
      <c r="N36" s="69"/>
      <c r="O36" s="69"/>
      <c r="P36" s="69"/>
      <c r="Q36" s="69"/>
      <c r="R36" s="69"/>
      <c r="S36" s="69"/>
      <c r="T36" s="69"/>
      <c r="U36" s="69"/>
      <c r="V36" s="70" t="s">
        <v>253</v>
      </c>
      <c r="W36" s="151"/>
      <c r="Y36" s="147"/>
    </row>
    <row r="37" spans="1:25" customFormat="1" ht="27.75" customHeight="1">
      <c r="A37" s="68">
        <v>2</v>
      </c>
      <c r="B37" s="69" t="s">
        <v>152</v>
      </c>
      <c r="C37" s="69"/>
      <c r="D37" s="70" t="s">
        <v>308</v>
      </c>
      <c r="E37" s="71">
        <v>14.5</v>
      </c>
      <c r="F37" s="71">
        <v>228.99</v>
      </c>
      <c r="G37" s="69" t="s">
        <v>41</v>
      </c>
      <c r="H37" s="70" t="s">
        <v>42</v>
      </c>
      <c r="I37" s="72">
        <v>79300</v>
      </c>
      <c r="J37" s="69" t="s">
        <v>35</v>
      </c>
      <c r="K37" s="73">
        <v>46098.17083333333</v>
      </c>
      <c r="L37" s="74" t="s">
        <v>304</v>
      </c>
      <c r="M37" s="69"/>
      <c r="N37" s="69"/>
      <c r="O37" s="69"/>
      <c r="P37" s="69"/>
      <c r="Q37" s="69"/>
      <c r="R37" s="69"/>
      <c r="S37" s="69"/>
      <c r="T37" s="69"/>
      <c r="U37" s="69"/>
      <c r="V37" s="70" t="s">
        <v>159</v>
      </c>
      <c r="W37" s="75"/>
      <c r="Y37" s="147"/>
    </row>
    <row r="38" spans="1:25" ht="45" customHeight="1">
      <c r="A38" s="81" t="s">
        <v>309</v>
      </c>
      <c r="B38" s="82"/>
      <c r="C38" s="82"/>
      <c r="D38" s="97" t="s">
        <v>310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</row>
    <row r="39" spans="1:25" customFormat="1" ht="27.75" customHeight="1">
      <c r="A39" s="124">
        <v>1</v>
      </c>
      <c r="B39" s="69" t="s">
        <v>311</v>
      </c>
      <c r="C39" s="69"/>
      <c r="D39" s="70" t="s">
        <v>312</v>
      </c>
      <c r="E39" s="71"/>
      <c r="F39" s="71"/>
      <c r="G39" s="69" t="s">
        <v>313</v>
      </c>
      <c r="H39" s="70" t="s">
        <v>314</v>
      </c>
      <c r="I39" s="72">
        <v>99761.827000000005</v>
      </c>
      <c r="J39" s="69" t="s">
        <v>35</v>
      </c>
      <c r="K39" s="73">
        <v>46098.1</v>
      </c>
      <c r="L39" s="74" t="s">
        <v>270</v>
      </c>
      <c r="M39" s="69"/>
      <c r="N39" s="69"/>
      <c r="O39" s="69"/>
      <c r="P39" s="69"/>
      <c r="Q39" s="69"/>
      <c r="R39" s="69"/>
      <c r="S39" s="69"/>
      <c r="T39" s="69"/>
      <c r="U39" s="69"/>
      <c r="V39" s="70"/>
      <c r="W39" s="75" t="s">
        <v>315</v>
      </c>
      <c r="Y39" s="147"/>
    </row>
    <row r="40" spans="1:25" customFormat="1" ht="27.75" customHeight="1">
      <c r="A40" s="124">
        <v>2</v>
      </c>
      <c r="B40" s="69" t="s">
        <v>311</v>
      </c>
      <c r="C40" s="69"/>
      <c r="D40" s="70" t="s">
        <v>316</v>
      </c>
      <c r="E40" s="71"/>
      <c r="F40" s="71"/>
      <c r="G40" s="69" t="s">
        <v>41</v>
      </c>
      <c r="H40" s="70" t="s">
        <v>314</v>
      </c>
      <c r="I40" s="72">
        <v>99757.843999999997</v>
      </c>
      <c r="J40" s="69" t="s">
        <v>35</v>
      </c>
      <c r="K40" s="73">
        <v>46098.5625</v>
      </c>
      <c r="L40" s="74" t="s">
        <v>270</v>
      </c>
      <c r="M40" s="69"/>
      <c r="N40" s="69"/>
      <c r="O40" s="69"/>
      <c r="P40" s="69"/>
      <c r="Q40" s="69"/>
      <c r="R40" s="69"/>
      <c r="S40" s="69"/>
      <c r="T40" s="69"/>
      <c r="U40" s="69"/>
      <c r="V40" s="70"/>
      <c r="W40" s="75" t="s">
        <v>315</v>
      </c>
      <c r="Y40" s="147"/>
    </row>
    <row r="41" spans="1:25" customFormat="1" ht="27.75" customHeight="1">
      <c r="A41" s="68">
        <v>3</v>
      </c>
      <c r="B41" s="69" t="s">
        <v>311</v>
      </c>
      <c r="C41" s="69"/>
      <c r="D41" s="70" t="s">
        <v>317</v>
      </c>
      <c r="E41" s="71"/>
      <c r="F41" s="71"/>
      <c r="G41" s="69" t="s">
        <v>313</v>
      </c>
      <c r="H41" s="70" t="s">
        <v>318</v>
      </c>
      <c r="I41" s="70" t="s">
        <v>319</v>
      </c>
      <c r="J41" s="69" t="s">
        <v>113</v>
      </c>
      <c r="K41" s="73">
        <v>46099.85</v>
      </c>
      <c r="L41" s="74" t="s">
        <v>270</v>
      </c>
      <c r="M41" s="69"/>
      <c r="N41" s="69"/>
      <c r="O41" s="69"/>
      <c r="P41" s="69"/>
      <c r="Q41" s="69"/>
      <c r="R41" s="69"/>
      <c r="S41" s="69"/>
      <c r="T41" s="69"/>
      <c r="U41" s="69"/>
      <c r="V41" s="70"/>
      <c r="W41" s="75" t="s">
        <v>320</v>
      </c>
      <c r="Y41" s="147"/>
    </row>
    <row r="42" spans="1:25" customFormat="1" ht="27.75" customHeight="1">
      <c r="A42" s="124">
        <v>4</v>
      </c>
      <c r="B42" s="69" t="s">
        <v>311</v>
      </c>
      <c r="C42" s="69"/>
      <c r="D42" s="70" t="s">
        <v>321</v>
      </c>
      <c r="E42" s="71"/>
      <c r="F42" s="71"/>
      <c r="G42" s="69" t="s">
        <v>313</v>
      </c>
      <c r="H42" s="70" t="s">
        <v>314</v>
      </c>
      <c r="I42" s="72">
        <v>135624.16</v>
      </c>
      <c r="J42" s="69" t="s">
        <v>113</v>
      </c>
      <c r="K42" s="73">
        <v>46099.925000000003</v>
      </c>
      <c r="L42" s="74" t="s">
        <v>270</v>
      </c>
      <c r="M42" s="69"/>
      <c r="N42" s="69"/>
      <c r="O42" s="69"/>
      <c r="P42" s="69"/>
      <c r="Q42" s="69"/>
      <c r="R42" s="69"/>
      <c r="S42" s="69"/>
      <c r="T42" s="69"/>
      <c r="U42" s="69"/>
      <c r="V42" s="70"/>
      <c r="W42" s="75" t="s">
        <v>322</v>
      </c>
      <c r="Y42" s="147"/>
    </row>
    <row r="43" spans="1:25" customFormat="1" ht="27.75" customHeight="1">
      <c r="A43" s="61">
        <v>5</v>
      </c>
      <c r="B43" s="62" t="s">
        <v>311</v>
      </c>
      <c r="C43" s="62"/>
      <c r="D43" s="63" t="s">
        <v>323</v>
      </c>
      <c r="E43" s="64"/>
      <c r="F43" s="64"/>
      <c r="G43" s="62" t="s">
        <v>41</v>
      </c>
      <c r="H43" s="63" t="s">
        <v>318</v>
      </c>
      <c r="I43" s="65" t="s">
        <v>324</v>
      </c>
      <c r="J43" s="62" t="s">
        <v>113</v>
      </c>
      <c r="K43" s="66">
        <v>46100.125</v>
      </c>
      <c r="L43" s="138" t="s">
        <v>270</v>
      </c>
      <c r="M43" s="62"/>
      <c r="N43" s="62"/>
      <c r="O43" s="62"/>
      <c r="P43" s="62"/>
      <c r="Q43" s="62"/>
      <c r="R43" s="62"/>
      <c r="S43" s="62"/>
      <c r="T43" s="62"/>
      <c r="U43" s="62"/>
      <c r="V43" s="63"/>
      <c r="W43" s="67" t="s">
        <v>325</v>
      </c>
    </row>
    <row r="44" spans="1:25" customFormat="1" ht="27.75" customHeight="1">
      <c r="A44" s="125"/>
      <c r="B44" s="125"/>
      <c r="C44" s="125"/>
      <c r="D44" s="126"/>
      <c r="E44" s="127"/>
      <c r="F44" s="127"/>
      <c r="G44" s="125"/>
      <c r="H44" s="126"/>
      <c r="I44" s="128"/>
      <c r="J44" s="125"/>
      <c r="K44" s="58"/>
      <c r="L44" s="58"/>
      <c r="M44" s="125"/>
      <c r="N44" s="125"/>
      <c r="O44" s="125"/>
      <c r="P44" s="125"/>
      <c r="Q44" s="125"/>
      <c r="R44" s="125"/>
      <c r="S44" s="125"/>
      <c r="T44" s="125"/>
      <c r="U44" s="125"/>
      <c r="V44" s="126"/>
      <c r="W44" s="126"/>
    </row>
  </sheetData>
  <sortState ref="A24:W30">
    <sortCondition ref="L24:L30"/>
  </sortState>
  <mergeCells count="1">
    <mergeCell ref="A1:V1"/>
  </mergeCells>
  <conditionalFormatting sqref="D4">
    <cfRule type="duplicateValues" dxfId="31" priority="47"/>
  </conditionalFormatting>
  <conditionalFormatting sqref="D5">
    <cfRule type="duplicateValues" dxfId="30" priority="49"/>
  </conditionalFormatting>
  <conditionalFormatting sqref="D6">
    <cfRule type="duplicateValues" dxfId="29" priority="43"/>
  </conditionalFormatting>
  <conditionalFormatting sqref="D32">
    <cfRule type="duplicateValues" dxfId="28" priority="212"/>
  </conditionalFormatting>
  <conditionalFormatting sqref="D36">
    <cfRule type="duplicateValues" dxfId="27" priority="37"/>
  </conditionalFormatting>
  <conditionalFormatting sqref="D25">
    <cfRule type="duplicateValues" dxfId="26" priority="34"/>
  </conditionalFormatting>
  <conditionalFormatting sqref="D24">
    <cfRule type="duplicateValues" dxfId="25" priority="33"/>
  </conditionalFormatting>
  <conditionalFormatting sqref="D7">
    <cfRule type="duplicateValues" dxfId="24" priority="32"/>
  </conditionalFormatting>
  <conditionalFormatting sqref="D10">
    <cfRule type="duplicateValues" dxfId="23" priority="31"/>
  </conditionalFormatting>
  <conditionalFormatting sqref="D8">
    <cfRule type="duplicateValues" dxfId="22" priority="30"/>
  </conditionalFormatting>
  <conditionalFormatting sqref="D11">
    <cfRule type="duplicateValues" dxfId="21" priority="27"/>
  </conditionalFormatting>
  <conditionalFormatting sqref="D12">
    <cfRule type="duplicateValues" dxfId="20" priority="25"/>
  </conditionalFormatting>
  <conditionalFormatting sqref="D13">
    <cfRule type="duplicateValues" dxfId="19" priority="24"/>
  </conditionalFormatting>
  <conditionalFormatting sqref="D33">
    <cfRule type="duplicateValues" dxfId="18" priority="23"/>
  </conditionalFormatting>
  <conditionalFormatting sqref="D26">
    <cfRule type="duplicateValues" dxfId="17" priority="22"/>
  </conditionalFormatting>
  <conditionalFormatting sqref="D27">
    <cfRule type="duplicateValues" dxfId="16" priority="21"/>
  </conditionalFormatting>
  <conditionalFormatting sqref="D29">
    <cfRule type="duplicateValues" dxfId="15" priority="20"/>
  </conditionalFormatting>
  <conditionalFormatting sqref="D15">
    <cfRule type="duplicateValues" dxfId="14" priority="17"/>
  </conditionalFormatting>
  <conditionalFormatting sqref="D39:D42">
    <cfRule type="duplicateValues" dxfId="13" priority="16"/>
  </conditionalFormatting>
  <conditionalFormatting sqref="D16 D9">
    <cfRule type="duplicateValues" dxfId="12" priority="216"/>
  </conditionalFormatting>
  <conditionalFormatting sqref="D14">
    <cfRule type="duplicateValues" dxfId="11" priority="15"/>
  </conditionalFormatting>
  <conditionalFormatting sqref="D30">
    <cfRule type="duplicateValues" dxfId="10" priority="14"/>
  </conditionalFormatting>
  <conditionalFormatting sqref="D37">
    <cfRule type="duplicateValues" dxfId="9" priority="13"/>
  </conditionalFormatting>
  <conditionalFormatting sqref="D17">
    <cfRule type="duplicateValues" dxfId="8" priority="12"/>
  </conditionalFormatting>
  <conditionalFormatting sqref="D28">
    <cfRule type="duplicateValues" dxfId="7" priority="11"/>
  </conditionalFormatting>
  <conditionalFormatting sqref="D18">
    <cfRule type="duplicateValues" dxfId="6" priority="10"/>
  </conditionalFormatting>
  <conditionalFormatting sqref="D19">
    <cfRule type="duplicateValues" dxfId="5" priority="9"/>
  </conditionalFormatting>
  <conditionalFormatting sqref="D21">
    <cfRule type="duplicateValues" dxfId="4" priority="8"/>
  </conditionalFormatting>
  <conditionalFormatting sqref="D20">
    <cfRule type="duplicateValues" dxfId="3" priority="5"/>
  </conditionalFormatting>
  <conditionalFormatting sqref="D34">
    <cfRule type="duplicateValues" dxfId="2" priority="2"/>
  </conditionalFormatting>
  <conditionalFormatting sqref="D22">
    <cfRule type="duplicateValues" dxfId="1" priority="1"/>
  </conditionalFormatting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9"/>
  <sheetViews>
    <sheetView showGridLines="0" topLeftCell="A19" zoomScale="53" zoomScaleNormal="60" workbookViewId="0">
      <selection activeCell="E29" sqref="E29"/>
    </sheetView>
  </sheetViews>
  <sheetFormatPr defaultColWidth="10.109375" defaultRowHeight="15" customHeight="1"/>
  <cols>
    <col min="1" max="1" width="7.109375" style="80" customWidth="1"/>
    <col min="2" max="2" width="8.6640625" style="80" customWidth="1"/>
    <col min="3" max="3" width="20.88671875" style="90" customWidth="1"/>
    <col min="4" max="4" width="29.6640625" style="80" bestFit="1" customWidth="1"/>
    <col min="5" max="5" width="11.88671875" style="80" customWidth="1"/>
    <col min="6" max="6" width="10.44140625" style="80" customWidth="1"/>
    <col min="7" max="7" width="9.33203125" style="90" customWidth="1"/>
    <col min="8" max="8" width="21.88671875" style="80" bestFit="1" customWidth="1"/>
    <col min="9" max="9" width="15.109375" style="80" customWidth="1"/>
    <col min="10" max="10" width="7.88671875" style="80" bestFit="1" customWidth="1"/>
    <col min="11" max="11" width="24.88671875" style="91" customWidth="1"/>
    <col min="12" max="12" width="25.88671875" style="92" customWidth="1"/>
    <col min="13" max="13" width="5.88671875" style="80" bestFit="1" customWidth="1"/>
    <col min="14" max="14" width="8.109375" style="80" bestFit="1" customWidth="1"/>
    <col min="15" max="15" width="4.88671875" style="80" bestFit="1" customWidth="1"/>
    <col min="16" max="16" width="6.109375" style="80" bestFit="1" customWidth="1"/>
    <col min="17" max="18" width="7.109375" style="80" bestFit="1" customWidth="1"/>
    <col min="19" max="19" width="7" style="80" customWidth="1"/>
    <col min="20" max="20" width="6.109375" style="80" customWidth="1"/>
    <col min="21" max="21" width="6.88671875" style="80" bestFit="1" customWidth="1"/>
    <col min="22" max="22" width="20.44140625" style="80" bestFit="1" customWidth="1"/>
    <col min="23" max="23" width="34.77734375" style="80" bestFit="1" customWidth="1"/>
    <col min="24" max="24" width="10.109375" style="80"/>
    <col min="25" max="25" width="10.109375" style="147"/>
    <col min="26" max="16383" width="10.109375" style="80"/>
    <col min="16384" max="16384" width="10.109375" style="80" bestFit="1" customWidth="1"/>
  </cols>
  <sheetData>
    <row r="1" spans="1:25" s="58" customFormat="1" ht="31.2">
      <c r="A1" s="197" t="s">
        <v>326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0" t="str">
        <f>'AT BERTH'!R4</f>
        <v>DATED : 19-03-2026</v>
      </c>
      <c r="Y1" s="147"/>
    </row>
    <row r="2" spans="1:25" s="58" customFormat="1" ht="66.75" customHeight="1">
      <c r="A2" s="98" t="s">
        <v>327</v>
      </c>
      <c r="B2" s="98" t="s">
        <v>192</v>
      </c>
      <c r="C2" s="98" t="s">
        <v>193</v>
      </c>
      <c r="D2" s="98" t="s">
        <v>194</v>
      </c>
      <c r="E2" s="98" t="s">
        <v>195</v>
      </c>
      <c r="F2" s="98" t="s">
        <v>196</v>
      </c>
      <c r="G2" s="98" t="s">
        <v>197</v>
      </c>
      <c r="H2" s="98" t="s">
        <v>198</v>
      </c>
      <c r="I2" s="98" t="s">
        <v>199</v>
      </c>
      <c r="J2" s="98" t="s">
        <v>18</v>
      </c>
      <c r="K2" s="99" t="s">
        <v>328</v>
      </c>
      <c r="L2" s="100" t="s">
        <v>201</v>
      </c>
      <c r="M2" s="98" t="s">
        <v>202</v>
      </c>
      <c r="N2" s="98" t="s">
        <v>203</v>
      </c>
      <c r="O2" s="98" t="s">
        <v>37</v>
      </c>
      <c r="P2" s="98" t="s">
        <v>204</v>
      </c>
      <c r="Q2" s="98" t="s">
        <v>79</v>
      </c>
      <c r="R2" s="98" t="s">
        <v>70</v>
      </c>
      <c r="S2" s="98" t="s">
        <v>205</v>
      </c>
      <c r="T2" s="98" t="s">
        <v>206</v>
      </c>
      <c r="U2" s="98" t="s">
        <v>207</v>
      </c>
      <c r="V2" s="98" t="s">
        <v>23</v>
      </c>
      <c r="W2" s="98" t="s">
        <v>329</v>
      </c>
      <c r="Y2" s="147"/>
    </row>
    <row r="3" spans="1:25" s="59" customFormat="1" ht="48" customHeight="1">
      <c r="A3" s="81" t="s">
        <v>330</v>
      </c>
      <c r="B3" s="82"/>
      <c r="C3" s="82"/>
      <c r="D3" s="97" t="s">
        <v>210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Y3" s="148"/>
    </row>
    <row r="4" spans="1:25" customFormat="1" ht="27.75" customHeight="1">
      <c r="A4" s="68">
        <v>1</v>
      </c>
      <c r="B4" s="69" t="s">
        <v>212</v>
      </c>
      <c r="C4" s="69"/>
      <c r="D4" s="70" t="s">
        <v>331</v>
      </c>
      <c r="E4" s="71">
        <v>7.2</v>
      </c>
      <c r="F4" s="71">
        <v>199.9</v>
      </c>
      <c r="G4" s="69" t="s">
        <v>33</v>
      </c>
      <c r="H4" s="70" t="s">
        <v>34</v>
      </c>
      <c r="I4" s="72">
        <v>58100</v>
      </c>
      <c r="J4" s="69" t="s">
        <v>35</v>
      </c>
      <c r="K4" s="73">
        <v>46100.375</v>
      </c>
      <c r="L4" s="74" t="s">
        <v>270</v>
      </c>
      <c r="M4" s="69"/>
      <c r="N4" s="69"/>
      <c r="O4" s="69" t="s">
        <v>332</v>
      </c>
      <c r="P4" s="69"/>
      <c r="Q4" s="69" t="s">
        <v>332</v>
      </c>
      <c r="R4" s="69" t="s">
        <v>332</v>
      </c>
      <c r="S4" s="69" t="s">
        <v>332</v>
      </c>
      <c r="T4" s="69"/>
      <c r="U4" s="69"/>
      <c r="V4" s="70" t="s">
        <v>333</v>
      </c>
      <c r="W4" s="75" t="s">
        <v>334</v>
      </c>
      <c r="Y4" s="147"/>
    </row>
    <row r="5" spans="1:25" customFormat="1" ht="27.75" customHeight="1">
      <c r="A5" s="68">
        <v>2</v>
      </c>
      <c r="B5" s="69" t="s">
        <v>212</v>
      </c>
      <c r="C5" s="69" t="s">
        <v>335</v>
      </c>
      <c r="D5" s="70" t="s">
        <v>336</v>
      </c>
      <c r="E5" s="71">
        <v>9.9</v>
      </c>
      <c r="F5" s="71">
        <v>179.96</v>
      </c>
      <c r="G5" s="69" t="s">
        <v>41</v>
      </c>
      <c r="H5" s="70" t="s">
        <v>123</v>
      </c>
      <c r="I5" s="72">
        <v>33983.201000000001</v>
      </c>
      <c r="J5" s="69" t="s">
        <v>124</v>
      </c>
      <c r="K5" s="73">
        <v>46100.416666666664</v>
      </c>
      <c r="L5" s="73">
        <v>46100.416666666664</v>
      </c>
      <c r="M5" s="69"/>
      <c r="N5" s="69"/>
      <c r="O5" s="69"/>
      <c r="P5" s="69" t="s">
        <v>332</v>
      </c>
      <c r="Q5" s="69"/>
      <c r="R5" s="69"/>
      <c r="S5" s="69" t="s">
        <v>332</v>
      </c>
      <c r="T5" s="69"/>
      <c r="U5" s="69"/>
      <c r="V5" s="70" t="s">
        <v>337</v>
      </c>
      <c r="W5" s="75" t="s">
        <v>126</v>
      </c>
      <c r="Y5" s="147"/>
    </row>
    <row r="6" spans="1:25" customFormat="1" ht="27.75" customHeight="1">
      <c r="A6" s="68">
        <v>3</v>
      </c>
      <c r="B6" s="69" t="s">
        <v>262</v>
      </c>
      <c r="C6" s="69" t="s">
        <v>338</v>
      </c>
      <c r="D6" s="70" t="s">
        <v>339</v>
      </c>
      <c r="E6" s="71">
        <v>5.66</v>
      </c>
      <c r="F6" s="71">
        <v>169.26</v>
      </c>
      <c r="G6" s="69" t="s">
        <v>33</v>
      </c>
      <c r="H6" s="70" t="s">
        <v>340</v>
      </c>
      <c r="I6" s="72">
        <f>9600+18150</f>
        <v>27750</v>
      </c>
      <c r="J6" s="69" t="s">
        <v>113</v>
      </c>
      <c r="K6" s="73">
        <v>46100.479166666664</v>
      </c>
      <c r="L6" s="73">
        <v>46100.479166666664</v>
      </c>
      <c r="M6" s="69"/>
      <c r="N6" s="69"/>
      <c r="O6" s="69" t="s">
        <v>332</v>
      </c>
      <c r="P6" s="69"/>
      <c r="Q6" s="69" t="s">
        <v>332</v>
      </c>
      <c r="R6" s="69"/>
      <c r="S6" s="69" t="s">
        <v>332</v>
      </c>
      <c r="T6" s="69"/>
      <c r="U6" s="69"/>
      <c r="V6" s="70" t="s">
        <v>168</v>
      </c>
      <c r="W6" s="75" t="s">
        <v>341</v>
      </c>
      <c r="Y6" s="147"/>
    </row>
    <row r="7" spans="1:25" customFormat="1" ht="27.75" customHeight="1">
      <c r="A7" s="68">
        <v>4</v>
      </c>
      <c r="B7" s="69" t="s">
        <v>212</v>
      </c>
      <c r="C7" s="69"/>
      <c r="D7" s="70" t="s">
        <v>342</v>
      </c>
      <c r="E7" s="71">
        <v>3.5</v>
      </c>
      <c r="F7" s="71">
        <v>70</v>
      </c>
      <c r="G7" s="69" t="s">
        <v>41</v>
      </c>
      <c r="H7" s="70" t="s">
        <v>343</v>
      </c>
      <c r="I7" s="72">
        <v>2030.27</v>
      </c>
      <c r="J7" s="69" t="s">
        <v>35</v>
      </c>
      <c r="K7" s="73">
        <v>46101</v>
      </c>
      <c r="L7" s="74" t="s">
        <v>270</v>
      </c>
      <c r="M7" s="69"/>
      <c r="N7" s="69" t="s">
        <v>332</v>
      </c>
      <c r="O7" s="69"/>
      <c r="P7" s="69"/>
      <c r="Q7" s="69"/>
      <c r="R7" s="69"/>
      <c r="S7" s="69"/>
      <c r="T7" s="69"/>
      <c r="U7" s="69"/>
      <c r="V7" s="70" t="s">
        <v>344</v>
      </c>
      <c r="W7" s="75" t="s">
        <v>345</v>
      </c>
      <c r="Y7" s="147"/>
    </row>
    <row r="8" spans="1:25" customFormat="1" ht="27.75" customHeight="1">
      <c r="A8" s="68"/>
      <c r="B8" s="69"/>
      <c r="C8" s="69"/>
      <c r="D8" s="70"/>
      <c r="E8" s="71"/>
      <c r="F8" s="71"/>
      <c r="G8" s="69" t="s">
        <v>33</v>
      </c>
      <c r="H8" s="70" t="s">
        <v>346</v>
      </c>
      <c r="I8" s="72">
        <v>2241.308</v>
      </c>
      <c r="J8" s="69" t="s">
        <v>35</v>
      </c>
      <c r="K8" s="73" t="s">
        <v>90</v>
      </c>
      <c r="L8" s="74" t="s">
        <v>90</v>
      </c>
      <c r="M8" s="69"/>
      <c r="N8" s="69"/>
      <c r="O8" s="69"/>
      <c r="P8" s="69"/>
      <c r="Q8" s="69"/>
      <c r="R8" s="69"/>
      <c r="S8" s="69"/>
      <c r="T8" s="69"/>
      <c r="U8" s="69"/>
      <c r="V8" s="70"/>
      <c r="W8" s="75"/>
      <c r="Y8" s="147"/>
    </row>
    <row r="9" spans="1:25" customFormat="1" ht="27.75" customHeight="1">
      <c r="A9" s="68">
        <v>5</v>
      </c>
      <c r="B9" s="69" t="s">
        <v>212</v>
      </c>
      <c r="C9" s="69"/>
      <c r="D9" s="70" t="s">
        <v>347</v>
      </c>
      <c r="E9" s="71">
        <v>3.5</v>
      </c>
      <c r="F9" s="71">
        <v>70</v>
      </c>
      <c r="G9" s="69" t="s">
        <v>41</v>
      </c>
      <c r="H9" s="70" t="s">
        <v>42</v>
      </c>
      <c r="I9" s="72">
        <v>2200</v>
      </c>
      <c r="J9" s="69" t="s">
        <v>35</v>
      </c>
      <c r="K9" s="73">
        <v>46101.166666666664</v>
      </c>
      <c r="L9" s="74" t="s">
        <v>270</v>
      </c>
      <c r="M9" s="69"/>
      <c r="N9" s="69"/>
      <c r="O9" s="69"/>
      <c r="P9" s="69"/>
      <c r="Q9" s="69"/>
      <c r="R9" s="69"/>
      <c r="S9" s="69"/>
      <c r="T9" s="69"/>
      <c r="U9" s="69"/>
      <c r="V9" s="70" t="s">
        <v>348</v>
      </c>
      <c r="W9" s="75"/>
      <c r="Y9" s="147"/>
    </row>
    <row r="10" spans="1:25" customFormat="1" ht="27.75" customHeight="1">
      <c r="A10" s="68"/>
      <c r="B10" s="69"/>
      <c r="C10" s="69"/>
      <c r="D10" s="70"/>
      <c r="E10" s="71"/>
      <c r="F10" s="71"/>
      <c r="G10" s="69" t="s">
        <v>33</v>
      </c>
      <c r="H10" s="70" t="s">
        <v>34</v>
      </c>
      <c r="I10" s="72">
        <v>2100</v>
      </c>
      <c r="J10" s="69" t="s">
        <v>35</v>
      </c>
      <c r="K10" s="73" t="s">
        <v>90</v>
      </c>
      <c r="L10" s="74" t="s">
        <v>90</v>
      </c>
      <c r="M10" s="69"/>
      <c r="N10" s="69"/>
      <c r="O10" s="69"/>
      <c r="P10" s="69"/>
      <c r="Q10" s="69"/>
      <c r="R10" s="69"/>
      <c r="S10" s="69"/>
      <c r="T10" s="69"/>
      <c r="U10" s="69"/>
      <c r="V10" s="70"/>
      <c r="W10" s="75"/>
      <c r="Y10" s="147"/>
    </row>
    <row r="11" spans="1:25" customFormat="1" ht="27.75" customHeight="1">
      <c r="A11" s="68">
        <v>6</v>
      </c>
      <c r="B11" s="69" t="s">
        <v>262</v>
      </c>
      <c r="C11" s="69"/>
      <c r="D11" s="70" t="s">
        <v>349</v>
      </c>
      <c r="E11" s="71">
        <v>9.65</v>
      </c>
      <c r="F11" s="71">
        <v>197</v>
      </c>
      <c r="G11" s="69" t="s">
        <v>41</v>
      </c>
      <c r="H11" s="70" t="s">
        <v>42</v>
      </c>
      <c r="I11" s="72">
        <v>39612</v>
      </c>
      <c r="J11" s="69" t="s">
        <v>113</v>
      </c>
      <c r="K11" s="73">
        <v>46101.708333333336</v>
      </c>
      <c r="L11" s="74" t="s">
        <v>270</v>
      </c>
      <c r="M11" s="69"/>
      <c r="N11" s="69"/>
      <c r="O11" s="69" t="s">
        <v>332</v>
      </c>
      <c r="P11" s="69"/>
      <c r="Q11" s="69" t="s">
        <v>332</v>
      </c>
      <c r="R11" s="69" t="s">
        <v>332</v>
      </c>
      <c r="S11" s="69" t="s">
        <v>332</v>
      </c>
      <c r="T11" s="69"/>
      <c r="U11" s="69"/>
      <c r="V11" s="70" t="s">
        <v>350</v>
      </c>
      <c r="W11" s="75" t="s">
        <v>341</v>
      </c>
      <c r="Y11" s="147"/>
    </row>
    <row r="12" spans="1:25" customFormat="1" ht="27.75" customHeight="1">
      <c r="A12" s="68">
        <v>7</v>
      </c>
      <c r="B12" s="69" t="s">
        <v>212</v>
      </c>
      <c r="C12" s="69"/>
      <c r="D12" s="70" t="s">
        <v>351</v>
      </c>
      <c r="E12" s="71">
        <v>6.2</v>
      </c>
      <c r="F12" s="71">
        <v>199.9</v>
      </c>
      <c r="G12" s="69" t="s">
        <v>33</v>
      </c>
      <c r="H12" s="70" t="s">
        <v>248</v>
      </c>
      <c r="I12" s="72">
        <v>41000</v>
      </c>
      <c r="J12" s="69" t="s">
        <v>113</v>
      </c>
      <c r="K12" s="73">
        <v>46102</v>
      </c>
      <c r="L12" s="74" t="s">
        <v>270</v>
      </c>
      <c r="M12" s="69"/>
      <c r="N12" s="69"/>
      <c r="O12" s="69"/>
      <c r="P12" s="69"/>
      <c r="Q12" s="69"/>
      <c r="R12" s="69"/>
      <c r="S12" s="69"/>
      <c r="T12" s="69"/>
      <c r="U12" s="69"/>
      <c r="V12" s="70" t="s">
        <v>61</v>
      </c>
      <c r="W12" s="75"/>
      <c r="Y12" s="147"/>
    </row>
    <row r="13" spans="1:25" customFormat="1" ht="27.75" customHeight="1">
      <c r="A13" s="68">
        <v>8</v>
      </c>
      <c r="B13" s="69" t="s">
        <v>212</v>
      </c>
      <c r="C13" s="69"/>
      <c r="D13" s="70" t="s">
        <v>352</v>
      </c>
      <c r="E13" s="71">
        <v>5.7</v>
      </c>
      <c r="F13" s="71">
        <v>181.16</v>
      </c>
      <c r="G13" s="69" t="s">
        <v>33</v>
      </c>
      <c r="H13" s="70" t="s">
        <v>62</v>
      </c>
      <c r="I13" s="72">
        <v>21250</v>
      </c>
      <c r="J13" s="69" t="s">
        <v>113</v>
      </c>
      <c r="K13" s="73">
        <v>46102.958333333336</v>
      </c>
      <c r="L13" s="74" t="s">
        <v>270</v>
      </c>
      <c r="M13" s="69"/>
      <c r="N13" s="69"/>
      <c r="O13" s="69"/>
      <c r="P13" s="69"/>
      <c r="Q13" s="69"/>
      <c r="R13" s="69"/>
      <c r="S13" s="69"/>
      <c r="T13" s="69"/>
      <c r="U13" s="69"/>
      <c r="V13" s="70" t="s">
        <v>353</v>
      </c>
      <c r="W13" s="75" t="s">
        <v>354</v>
      </c>
      <c r="Y13" s="147"/>
    </row>
    <row r="14" spans="1:25" customFormat="1" ht="27.75" customHeight="1">
      <c r="A14" s="68">
        <v>9</v>
      </c>
      <c r="B14" s="69" t="s">
        <v>212</v>
      </c>
      <c r="C14" s="69"/>
      <c r="D14" s="70" t="s">
        <v>355</v>
      </c>
      <c r="E14" s="71">
        <v>10.72</v>
      </c>
      <c r="F14" s="71">
        <v>188.5</v>
      </c>
      <c r="G14" s="69" t="s">
        <v>41</v>
      </c>
      <c r="H14" s="70" t="s">
        <v>356</v>
      </c>
      <c r="I14" s="72">
        <f>5580.8+521.175+817.41</f>
        <v>6919.3850000000002</v>
      </c>
      <c r="J14" s="69" t="s">
        <v>113</v>
      </c>
      <c r="K14" s="73">
        <v>46103</v>
      </c>
      <c r="L14" s="74" t="s">
        <v>270</v>
      </c>
      <c r="M14" s="69"/>
      <c r="N14" s="69"/>
      <c r="O14" s="69"/>
      <c r="P14" s="69"/>
      <c r="Q14" s="69"/>
      <c r="R14" s="69"/>
      <c r="S14" s="69"/>
      <c r="T14" s="69" t="s">
        <v>332</v>
      </c>
      <c r="U14" s="69"/>
      <c r="V14" s="70" t="s">
        <v>91</v>
      </c>
      <c r="W14" s="75"/>
      <c r="Y14" s="147"/>
    </row>
    <row r="15" spans="1:25" customFormat="1" ht="27.75" customHeight="1">
      <c r="A15" s="68">
        <v>10</v>
      </c>
      <c r="B15" s="69" t="s">
        <v>212</v>
      </c>
      <c r="C15" s="69"/>
      <c r="D15" s="70" t="s">
        <v>357</v>
      </c>
      <c r="E15" s="71">
        <v>5.2</v>
      </c>
      <c r="F15" s="71">
        <v>153.5</v>
      </c>
      <c r="G15" s="69" t="s">
        <v>33</v>
      </c>
      <c r="H15" s="70" t="s">
        <v>105</v>
      </c>
      <c r="I15" s="72">
        <v>23000</v>
      </c>
      <c r="J15" s="69" t="s">
        <v>113</v>
      </c>
      <c r="K15" s="73">
        <v>46103</v>
      </c>
      <c r="L15" s="74" t="s">
        <v>270</v>
      </c>
      <c r="M15" s="69"/>
      <c r="N15" s="69"/>
      <c r="O15" s="69"/>
      <c r="P15" s="69"/>
      <c r="Q15" s="69"/>
      <c r="R15" s="69"/>
      <c r="S15" s="69"/>
      <c r="T15" s="69"/>
      <c r="U15" s="69"/>
      <c r="V15" s="70" t="s">
        <v>358</v>
      </c>
      <c r="W15" s="75"/>
      <c r="Y15" s="147"/>
    </row>
    <row r="16" spans="1:25" customFormat="1" ht="27.75" customHeight="1">
      <c r="A16" s="68">
        <v>11</v>
      </c>
      <c r="B16" s="119" t="s">
        <v>212</v>
      </c>
      <c r="C16" s="119"/>
      <c r="D16" s="120" t="s">
        <v>359</v>
      </c>
      <c r="E16" s="121">
        <v>2.5</v>
      </c>
      <c r="F16" s="121">
        <v>70</v>
      </c>
      <c r="G16" s="119" t="s">
        <v>33</v>
      </c>
      <c r="H16" s="120" t="s">
        <v>223</v>
      </c>
      <c r="I16" s="122">
        <v>600</v>
      </c>
      <c r="J16" s="119" t="s">
        <v>224</v>
      </c>
      <c r="K16" s="123">
        <v>46104</v>
      </c>
      <c r="L16" s="138" t="s">
        <v>270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20" t="s">
        <v>225</v>
      </c>
      <c r="W16" s="152"/>
      <c r="Y16" s="147"/>
    </row>
    <row r="17" spans="1:25" customFormat="1" ht="27.75" customHeight="1">
      <c r="A17" s="145"/>
      <c r="B17" s="125"/>
      <c r="C17" s="125"/>
      <c r="D17" s="126"/>
      <c r="E17" s="127"/>
      <c r="F17" s="127"/>
      <c r="G17" s="125"/>
      <c r="H17" s="126"/>
      <c r="I17" s="128"/>
      <c r="J17" s="125"/>
      <c r="K17" s="146"/>
      <c r="L17" s="146"/>
      <c r="M17" s="125"/>
      <c r="N17" s="125"/>
      <c r="O17" s="125"/>
      <c r="P17" s="125"/>
      <c r="Q17" s="125"/>
      <c r="R17" s="125"/>
      <c r="S17" s="125"/>
      <c r="T17" s="125"/>
      <c r="U17" s="125"/>
      <c r="V17" s="126"/>
      <c r="W17" s="86"/>
      <c r="Y17" s="147"/>
    </row>
    <row r="18" spans="1:25" s="59" customFormat="1" ht="49.5" customHeight="1">
      <c r="A18" s="101" t="s">
        <v>273</v>
      </c>
      <c r="B18" s="102"/>
      <c r="C18" s="102"/>
      <c r="D18" s="103" t="s">
        <v>274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4"/>
      <c r="Y18" s="148"/>
    </row>
    <row r="19" spans="1:25" customFormat="1" ht="27.75" customHeight="1">
      <c r="A19" s="68">
        <v>1</v>
      </c>
      <c r="B19" s="69" t="s">
        <v>275</v>
      </c>
      <c r="C19" s="69"/>
      <c r="D19" s="70" t="s">
        <v>360</v>
      </c>
      <c r="E19" s="71">
        <v>8.6</v>
      </c>
      <c r="F19" s="71">
        <v>149.03</v>
      </c>
      <c r="G19" s="69" t="s">
        <v>41</v>
      </c>
      <c r="H19" s="70" t="s">
        <v>164</v>
      </c>
      <c r="I19" s="72">
        <v>5000</v>
      </c>
      <c r="J19" s="69" t="s">
        <v>35</v>
      </c>
      <c r="K19" s="73">
        <v>46100</v>
      </c>
      <c r="L19" s="74" t="s">
        <v>270</v>
      </c>
      <c r="M19" s="69"/>
      <c r="N19" s="69"/>
      <c r="O19" s="69"/>
      <c r="P19" s="69"/>
      <c r="Q19" s="69"/>
      <c r="R19" s="69"/>
      <c r="S19" s="69"/>
      <c r="T19" s="69"/>
      <c r="U19" s="69"/>
      <c r="V19" s="70" t="s">
        <v>106</v>
      </c>
      <c r="W19" s="75" t="s">
        <v>288</v>
      </c>
      <c r="Y19" s="147"/>
    </row>
    <row r="20" spans="1:25" customFormat="1" ht="27.75" customHeight="1">
      <c r="A20" s="68">
        <v>2</v>
      </c>
      <c r="B20" s="69" t="s">
        <v>275</v>
      </c>
      <c r="C20" s="69" t="s">
        <v>361</v>
      </c>
      <c r="D20" s="70" t="s">
        <v>362</v>
      </c>
      <c r="E20" s="71">
        <v>8.1999999999999993</v>
      </c>
      <c r="F20" s="71">
        <v>126</v>
      </c>
      <c r="G20" s="69" t="s">
        <v>41</v>
      </c>
      <c r="H20" s="70" t="s">
        <v>164</v>
      </c>
      <c r="I20" s="72">
        <v>572</v>
      </c>
      <c r="J20" s="69" t="s">
        <v>35</v>
      </c>
      <c r="K20" s="73">
        <v>46100.166666666664</v>
      </c>
      <c r="L20" s="73">
        <v>46100.166666666664</v>
      </c>
      <c r="M20" s="69"/>
      <c r="N20" s="69"/>
      <c r="O20" s="69"/>
      <c r="P20" s="69"/>
      <c r="Q20" s="69"/>
      <c r="R20" s="69"/>
      <c r="S20" s="69"/>
      <c r="T20" s="69"/>
      <c r="U20" s="69"/>
      <c r="V20" s="70" t="s">
        <v>168</v>
      </c>
      <c r="W20" s="75" t="s">
        <v>363</v>
      </c>
      <c r="Y20" s="147"/>
    </row>
    <row r="21" spans="1:25" customFormat="1" ht="27.75" customHeight="1">
      <c r="A21" s="68">
        <v>3</v>
      </c>
      <c r="B21" s="69" t="s">
        <v>275</v>
      </c>
      <c r="C21" s="69"/>
      <c r="D21" s="70" t="s">
        <v>364</v>
      </c>
      <c r="E21" s="71"/>
      <c r="F21" s="71">
        <v>141</v>
      </c>
      <c r="G21" s="69" t="s">
        <v>41</v>
      </c>
      <c r="H21" s="70" t="s">
        <v>164</v>
      </c>
      <c r="I21" s="72">
        <v>5000</v>
      </c>
      <c r="J21" s="69" t="s">
        <v>35</v>
      </c>
      <c r="K21" s="73">
        <v>46101</v>
      </c>
      <c r="L21" s="74" t="s">
        <v>270</v>
      </c>
      <c r="M21" s="69"/>
      <c r="N21" s="69"/>
      <c r="O21" s="69"/>
      <c r="P21" s="69"/>
      <c r="Q21" s="69"/>
      <c r="R21" s="69"/>
      <c r="S21" s="69"/>
      <c r="T21" s="69"/>
      <c r="U21" s="69"/>
      <c r="V21" s="70" t="s">
        <v>49</v>
      </c>
      <c r="W21" s="75"/>
      <c r="Y21" s="147"/>
    </row>
    <row r="22" spans="1:25" customFormat="1" ht="27.75" customHeight="1">
      <c r="A22" s="68">
        <v>4</v>
      </c>
      <c r="B22" s="69" t="s">
        <v>275</v>
      </c>
      <c r="C22" s="69"/>
      <c r="D22" s="70" t="s">
        <v>365</v>
      </c>
      <c r="E22" s="71">
        <v>9.8000000000000007</v>
      </c>
      <c r="F22" s="71">
        <v>174.4</v>
      </c>
      <c r="G22" s="69" t="s">
        <v>41</v>
      </c>
      <c r="H22" s="70" t="s">
        <v>164</v>
      </c>
      <c r="I22" s="72">
        <v>7000</v>
      </c>
      <c r="J22" s="69" t="s">
        <v>35</v>
      </c>
      <c r="K22" s="73">
        <v>46101.5</v>
      </c>
      <c r="L22" s="74" t="s">
        <v>270</v>
      </c>
      <c r="M22" s="69"/>
      <c r="N22" s="69"/>
      <c r="O22" s="69"/>
      <c r="P22" s="69"/>
      <c r="Q22" s="69"/>
      <c r="R22" s="69"/>
      <c r="S22" s="69"/>
      <c r="T22" s="69"/>
      <c r="U22" s="69"/>
      <c r="V22" s="70" t="s">
        <v>106</v>
      </c>
      <c r="W22" s="75"/>
      <c r="Y22" s="147"/>
    </row>
    <row r="23" spans="1:25" customFormat="1" ht="27.75" customHeight="1">
      <c r="A23" s="68">
        <v>5</v>
      </c>
      <c r="B23" s="69" t="s">
        <v>275</v>
      </c>
      <c r="C23" s="69"/>
      <c r="D23" s="70" t="s">
        <v>366</v>
      </c>
      <c r="E23" s="71">
        <v>10</v>
      </c>
      <c r="F23" s="71">
        <v>156.53</v>
      </c>
      <c r="G23" s="69" t="s">
        <v>41</v>
      </c>
      <c r="H23" s="70" t="s">
        <v>164</v>
      </c>
      <c r="I23" s="72">
        <v>8977.7440000000006</v>
      </c>
      <c r="J23" s="69" t="s">
        <v>35</v>
      </c>
      <c r="K23" s="73">
        <v>46101.5</v>
      </c>
      <c r="L23" s="74" t="s">
        <v>270</v>
      </c>
      <c r="M23" s="69"/>
      <c r="N23" s="69"/>
      <c r="O23" s="69"/>
      <c r="P23" s="69"/>
      <c r="Q23" s="69"/>
      <c r="R23" s="69"/>
      <c r="S23" s="69"/>
      <c r="T23" s="69"/>
      <c r="U23" s="69"/>
      <c r="V23" s="70" t="s">
        <v>106</v>
      </c>
      <c r="W23" s="75" t="s">
        <v>288</v>
      </c>
      <c r="Y23" s="147"/>
    </row>
    <row r="24" spans="1:25" customFormat="1" ht="27.75" customHeight="1">
      <c r="A24" s="68">
        <v>6</v>
      </c>
      <c r="B24" s="69" t="s">
        <v>275</v>
      </c>
      <c r="C24" s="69"/>
      <c r="D24" s="70" t="s">
        <v>367</v>
      </c>
      <c r="E24" s="71">
        <v>7.7</v>
      </c>
      <c r="F24" s="71">
        <v>144.09</v>
      </c>
      <c r="G24" s="69" t="s">
        <v>313</v>
      </c>
      <c r="H24" s="70" t="s">
        <v>164</v>
      </c>
      <c r="I24" s="72">
        <v>7129</v>
      </c>
      <c r="J24" s="69" t="s">
        <v>35</v>
      </c>
      <c r="K24" s="73">
        <v>46101.75</v>
      </c>
      <c r="L24" s="74" t="s">
        <v>270</v>
      </c>
      <c r="M24" s="69"/>
      <c r="N24" s="69"/>
      <c r="O24" s="69"/>
      <c r="P24" s="69"/>
      <c r="Q24" s="69"/>
      <c r="R24" s="69"/>
      <c r="S24" s="69"/>
      <c r="T24" s="69"/>
      <c r="U24" s="69"/>
      <c r="V24" s="70" t="s">
        <v>49</v>
      </c>
      <c r="W24" s="75"/>
      <c r="Y24" s="147"/>
    </row>
    <row r="25" spans="1:25" customFormat="1" ht="27.75" customHeight="1">
      <c r="A25" s="68">
        <v>7</v>
      </c>
      <c r="B25" s="69" t="s">
        <v>275</v>
      </c>
      <c r="C25" s="69" t="s">
        <v>368</v>
      </c>
      <c r="D25" s="70" t="s">
        <v>369</v>
      </c>
      <c r="E25" s="71">
        <v>7.8</v>
      </c>
      <c r="F25" s="71">
        <v>145.53</v>
      </c>
      <c r="G25" s="69" t="s">
        <v>313</v>
      </c>
      <c r="H25" s="70" t="s">
        <v>164</v>
      </c>
      <c r="I25" s="72">
        <v>11050.584000000001</v>
      </c>
      <c r="J25" s="69" t="s">
        <v>35</v>
      </c>
      <c r="K25" s="73">
        <v>46102</v>
      </c>
      <c r="L25" s="73">
        <v>46102</v>
      </c>
      <c r="M25" s="69"/>
      <c r="N25" s="69"/>
      <c r="O25" s="69"/>
      <c r="P25" s="69"/>
      <c r="Q25" s="69"/>
      <c r="R25" s="69"/>
      <c r="S25" s="69"/>
      <c r="T25" s="69"/>
      <c r="U25" s="69"/>
      <c r="V25" s="70" t="s">
        <v>168</v>
      </c>
      <c r="W25" s="75" t="s">
        <v>288</v>
      </c>
      <c r="Y25" s="147"/>
    </row>
    <row r="26" spans="1:25" customFormat="1" ht="27.75" customHeight="1">
      <c r="A26" s="68">
        <v>8</v>
      </c>
      <c r="B26" s="69" t="s">
        <v>275</v>
      </c>
      <c r="C26" s="69"/>
      <c r="D26" s="70" t="s">
        <v>370</v>
      </c>
      <c r="E26" s="71">
        <v>5.95</v>
      </c>
      <c r="F26" s="71">
        <v>145</v>
      </c>
      <c r="G26" s="69" t="s">
        <v>41</v>
      </c>
      <c r="H26" s="70" t="s">
        <v>164</v>
      </c>
      <c r="I26" s="72">
        <v>762</v>
      </c>
      <c r="J26" s="69" t="s">
        <v>35</v>
      </c>
      <c r="K26" s="73">
        <v>46102</v>
      </c>
      <c r="L26" s="74" t="s">
        <v>270</v>
      </c>
      <c r="M26" s="69"/>
      <c r="N26" s="69"/>
      <c r="O26" s="69"/>
      <c r="P26" s="69"/>
      <c r="Q26" s="69"/>
      <c r="R26" s="69"/>
      <c r="S26" s="69"/>
      <c r="T26" s="69"/>
      <c r="U26" s="69"/>
      <c r="V26" s="70" t="s">
        <v>253</v>
      </c>
      <c r="W26" s="75" t="s">
        <v>371</v>
      </c>
      <c r="Y26" s="147"/>
    </row>
    <row r="27" spans="1:25" customFormat="1" ht="27.75" customHeight="1">
      <c r="A27" s="68">
        <v>9</v>
      </c>
      <c r="B27" s="69" t="s">
        <v>275</v>
      </c>
      <c r="C27" s="69"/>
      <c r="D27" s="70" t="s">
        <v>372</v>
      </c>
      <c r="E27" s="71">
        <v>8.8000000000000007</v>
      </c>
      <c r="F27" s="71">
        <v>159.97999999999999</v>
      </c>
      <c r="G27" s="69" t="s">
        <v>41</v>
      </c>
      <c r="H27" s="70" t="s">
        <v>164</v>
      </c>
      <c r="I27" s="72">
        <v>5000</v>
      </c>
      <c r="J27" s="69" t="s">
        <v>35</v>
      </c>
      <c r="K27" s="73">
        <v>46103</v>
      </c>
      <c r="L27" s="74" t="s">
        <v>270</v>
      </c>
      <c r="M27" s="69"/>
      <c r="N27" s="69"/>
      <c r="O27" s="69"/>
      <c r="P27" s="69"/>
      <c r="Q27" s="69"/>
      <c r="R27" s="69"/>
      <c r="S27" s="69"/>
      <c r="T27" s="69"/>
      <c r="U27" s="69"/>
      <c r="V27" s="70" t="s">
        <v>106</v>
      </c>
      <c r="W27" s="75"/>
      <c r="Y27" s="147"/>
    </row>
    <row r="28" spans="1:25" customFormat="1" ht="27.75" customHeight="1">
      <c r="A28" s="68">
        <v>10</v>
      </c>
      <c r="B28" s="69" t="s">
        <v>275</v>
      </c>
      <c r="C28" s="69"/>
      <c r="D28" s="70" t="s">
        <v>373</v>
      </c>
      <c r="E28" s="71"/>
      <c r="F28" s="71">
        <v>175.5</v>
      </c>
      <c r="G28" s="69" t="s">
        <v>41</v>
      </c>
      <c r="H28" s="70" t="s">
        <v>174</v>
      </c>
      <c r="I28" s="72">
        <v>27000</v>
      </c>
      <c r="J28" s="69" t="s">
        <v>35</v>
      </c>
      <c r="K28" s="73">
        <v>46103.916666666664</v>
      </c>
      <c r="L28" s="74" t="s">
        <v>270</v>
      </c>
      <c r="M28" s="69"/>
      <c r="N28" s="69"/>
      <c r="O28" s="69"/>
      <c r="P28" s="69"/>
      <c r="Q28" s="69"/>
      <c r="R28" s="69"/>
      <c r="S28" s="69"/>
      <c r="T28" s="69"/>
      <c r="U28" s="69"/>
      <c r="V28" s="70" t="s">
        <v>49</v>
      </c>
      <c r="W28" s="75"/>
      <c r="Y28" s="147"/>
    </row>
    <row r="29" spans="1:25" customFormat="1" ht="27.75" customHeight="1">
      <c r="A29" s="68">
        <v>11</v>
      </c>
      <c r="B29" s="69" t="s">
        <v>275</v>
      </c>
      <c r="C29" s="69"/>
      <c r="D29" s="70" t="s">
        <v>374</v>
      </c>
      <c r="E29" s="71"/>
      <c r="F29" s="71">
        <v>164.34</v>
      </c>
      <c r="G29" s="69" t="s">
        <v>41</v>
      </c>
      <c r="H29" s="70" t="s">
        <v>375</v>
      </c>
      <c r="I29" s="72">
        <v>19500</v>
      </c>
      <c r="J29" s="69" t="s">
        <v>35</v>
      </c>
      <c r="K29" s="73">
        <v>46104</v>
      </c>
      <c r="L29" s="74" t="s">
        <v>270</v>
      </c>
      <c r="M29" s="69"/>
      <c r="N29" s="69"/>
      <c r="O29" s="69"/>
      <c r="P29" s="69"/>
      <c r="Q29" s="69"/>
      <c r="R29" s="69"/>
      <c r="S29" s="69"/>
      <c r="T29" s="69"/>
      <c r="U29" s="69"/>
      <c r="V29" s="70" t="s">
        <v>106</v>
      </c>
      <c r="W29" s="75" t="s">
        <v>376</v>
      </c>
      <c r="Y29" s="147"/>
    </row>
    <row r="30" spans="1:25" customFormat="1" ht="27.75" customHeight="1">
      <c r="A30" s="68">
        <v>12</v>
      </c>
      <c r="B30" s="119" t="s">
        <v>275</v>
      </c>
      <c r="C30" s="119"/>
      <c r="D30" s="120" t="s">
        <v>377</v>
      </c>
      <c r="E30" s="121">
        <v>10.1</v>
      </c>
      <c r="F30" s="121">
        <v>157.30000000000001</v>
      </c>
      <c r="G30" s="119" t="s">
        <v>41</v>
      </c>
      <c r="H30" s="120" t="s">
        <v>164</v>
      </c>
      <c r="I30" s="122">
        <v>8700</v>
      </c>
      <c r="J30" s="119" t="s">
        <v>35</v>
      </c>
      <c r="K30" s="123">
        <v>46106.875</v>
      </c>
      <c r="L30" s="138" t="s">
        <v>270</v>
      </c>
      <c r="M30" s="119"/>
      <c r="N30" s="119"/>
      <c r="O30" s="119"/>
      <c r="P30" s="119"/>
      <c r="Q30" s="119"/>
      <c r="R30" s="119"/>
      <c r="S30" s="119"/>
      <c r="T30" s="119"/>
      <c r="U30" s="119"/>
      <c r="V30" s="120" t="s">
        <v>106</v>
      </c>
      <c r="W30" s="67" t="s">
        <v>378</v>
      </c>
      <c r="Y30" s="147"/>
    </row>
    <row r="31" spans="1:25" customFormat="1" ht="27.75" customHeight="1">
      <c r="A31" s="145"/>
      <c r="B31" s="125"/>
      <c r="C31" s="125"/>
      <c r="D31" s="126"/>
      <c r="E31" s="127"/>
      <c r="F31" s="127"/>
      <c r="G31" s="125"/>
      <c r="H31" s="126"/>
      <c r="I31" s="128"/>
      <c r="J31" s="125"/>
      <c r="K31" s="146"/>
      <c r="L31" s="146"/>
      <c r="M31" s="125"/>
      <c r="N31" s="125"/>
      <c r="O31" s="125"/>
      <c r="P31" s="125"/>
      <c r="Q31" s="125"/>
      <c r="R31" s="125"/>
      <c r="S31" s="125"/>
      <c r="T31" s="125"/>
      <c r="U31" s="125"/>
      <c r="V31" s="126"/>
      <c r="W31" s="86"/>
      <c r="Y31" s="147"/>
    </row>
    <row r="32" spans="1:25" s="58" customFormat="1" ht="45" customHeight="1">
      <c r="A32" s="81" t="s">
        <v>379</v>
      </c>
      <c r="B32" s="82"/>
      <c r="C32" s="82"/>
      <c r="D32" s="97" t="s">
        <v>297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3"/>
      <c r="Y32" s="147"/>
    </row>
    <row r="33" spans="1:25" customFormat="1" ht="27.75" customHeight="1">
      <c r="A33" s="68">
        <v>1</v>
      </c>
      <c r="B33" s="69" t="s">
        <v>298</v>
      </c>
      <c r="C33" s="69"/>
      <c r="D33" s="70" t="s">
        <v>380</v>
      </c>
      <c r="E33" s="71"/>
      <c r="F33" s="71">
        <v>228.2</v>
      </c>
      <c r="G33" s="69" t="s">
        <v>15</v>
      </c>
      <c r="H33" s="70" t="s">
        <v>142</v>
      </c>
      <c r="I33" s="72">
        <f>590+600</f>
        <v>1190</v>
      </c>
      <c r="J33" s="69" t="s">
        <v>143</v>
      </c>
      <c r="K33" s="73">
        <v>46099</v>
      </c>
      <c r="L33" s="74" t="s">
        <v>270</v>
      </c>
      <c r="M33" s="69"/>
      <c r="N33" s="69"/>
      <c r="O33" s="69"/>
      <c r="P33" s="69"/>
      <c r="Q33" s="69"/>
      <c r="R33" s="69"/>
      <c r="S33" s="69"/>
      <c r="T33" s="69"/>
      <c r="U33" s="69"/>
      <c r="V33" s="70" t="s">
        <v>381</v>
      </c>
      <c r="W33" s="75" t="s">
        <v>301</v>
      </c>
      <c r="Y33" s="147"/>
    </row>
    <row r="34" spans="1:25" customFormat="1" ht="27.75" customHeight="1">
      <c r="A34" s="68">
        <v>2</v>
      </c>
      <c r="B34" s="69" t="s">
        <v>298</v>
      </c>
      <c r="C34" s="69"/>
      <c r="D34" s="70" t="s">
        <v>382</v>
      </c>
      <c r="E34" s="71">
        <v>9.8000000000000007</v>
      </c>
      <c r="F34" s="71">
        <v>208.91</v>
      </c>
      <c r="G34" s="69" t="s">
        <v>15</v>
      </c>
      <c r="H34" s="70" t="s">
        <v>142</v>
      </c>
      <c r="I34" s="72">
        <v>1100</v>
      </c>
      <c r="J34" s="69" t="s">
        <v>143</v>
      </c>
      <c r="K34" s="73">
        <v>46099</v>
      </c>
      <c r="L34" s="74" t="s">
        <v>270</v>
      </c>
      <c r="M34" s="69"/>
      <c r="N34" s="69"/>
      <c r="O34" s="69"/>
      <c r="P34" s="69"/>
      <c r="Q34" s="69"/>
      <c r="R34" s="69"/>
      <c r="S34" s="69"/>
      <c r="T34" s="69"/>
      <c r="U34" s="69"/>
      <c r="V34" s="70" t="s">
        <v>381</v>
      </c>
      <c r="W34" s="75" t="s">
        <v>301</v>
      </c>
      <c r="Y34" s="147"/>
    </row>
    <row r="35" spans="1:25" customFormat="1" ht="27.75" customHeight="1">
      <c r="A35" s="68">
        <v>3</v>
      </c>
      <c r="B35" s="69" t="s">
        <v>298</v>
      </c>
      <c r="C35" s="69"/>
      <c r="D35" s="70" t="s">
        <v>383</v>
      </c>
      <c r="E35" s="71">
        <v>11.5</v>
      </c>
      <c r="F35" s="71">
        <v>185.97</v>
      </c>
      <c r="G35" s="69" t="s">
        <v>15</v>
      </c>
      <c r="H35" s="70" t="s">
        <v>142</v>
      </c>
      <c r="I35" s="72">
        <v>1320</v>
      </c>
      <c r="J35" s="69" t="s">
        <v>143</v>
      </c>
      <c r="K35" s="73">
        <v>46099</v>
      </c>
      <c r="L35" s="74" t="s">
        <v>270</v>
      </c>
      <c r="M35" s="69"/>
      <c r="N35" s="69"/>
      <c r="O35" s="69"/>
      <c r="P35" s="69"/>
      <c r="Q35" s="69"/>
      <c r="R35" s="69"/>
      <c r="S35" s="69"/>
      <c r="T35" s="69"/>
      <c r="U35" s="69"/>
      <c r="V35" s="70" t="s">
        <v>381</v>
      </c>
      <c r="W35" s="75" t="s">
        <v>301</v>
      </c>
      <c r="Y35" s="147"/>
    </row>
    <row r="36" spans="1:25" customFormat="1" ht="27.75" customHeight="1">
      <c r="A36" s="68">
        <v>4</v>
      </c>
      <c r="B36" s="69" t="s">
        <v>298</v>
      </c>
      <c r="C36" s="69"/>
      <c r="D36" s="70" t="s">
        <v>384</v>
      </c>
      <c r="E36" s="71"/>
      <c r="F36" s="71">
        <v>134</v>
      </c>
      <c r="G36" s="69" t="s">
        <v>15</v>
      </c>
      <c r="H36" s="70" t="s">
        <v>142</v>
      </c>
      <c r="I36" s="72">
        <v>450</v>
      </c>
      <c r="J36" s="69" t="s">
        <v>143</v>
      </c>
      <c r="K36" s="73">
        <v>46100.416666666664</v>
      </c>
      <c r="L36" s="74" t="s">
        <v>270</v>
      </c>
      <c r="M36" s="69"/>
      <c r="N36" s="69"/>
      <c r="O36" s="69"/>
      <c r="P36" s="69"/>
      <c r="Q36" s="69"/>
      <c r="R36" s="69"/>
      <c r="S36" s="69"/>
      <c r="T36" s="69"/>
      <c r="U36" s="69"/>
      <c r="V36" s="70" t="s">
        <v>385</v>
      </c>
      <c r="W36" s="75" t="s">
        <v>301</v>
      </c>
      <c r="Y36" s="147"/>
    </row>
    <row r="37" spans="1:25" customFormat="1" ht="27.75" customHeight="1">
      <c r="A37" s="68">
        <v>5</v>
      </c>
      <c r="B37" s="69" t="s">
        <v>298</v>
      </c>
      <c r="C37" s="69"/>
      <c r="D37" s="70" t="s">
        <v>386</v>
      </c>
      <c r="E37" s="71"/>
      <c r="F37" s="71">
        <v>187.3</v>
      </c>
      <c r="G37" s="69" t="s">
        <v>15</v>
      </c>
      <c r="H37" s="70" t="s">
        <v>142</v>
      </c>
      <c r="I37" s="72">
        <f>600+870</f>
        <v>1470</v>
      </c>
      <c r="J37" s="69" t="s">
        <v>143</v>
      </c>
      <c r="K37" s="73">
        <v>46100.958333333336</v>
      </c>
      <c r="L37" s="74" t="s">
        <v>270</v>
      </c>
      <c r="M37" s="69"/>
      <c r="N37" s="69"/>
      <c r="O37" s="69"/>
      <c r="P37" s="69"/>
      <c r="Q37" s="69"/>
      <c r="R37" s="69"/>
      <c r="S37" s="69"/>
      <c r="T37" s="69"/>
      <c r="U37" s="69"/>
      <c r="V37" s="70" t="s">
        <v>144</v>
      </c>
      <c r="W37" s="75" t="s">
        <v>301</v>
      </c>
      <c r="Y37" s="147"/>
    </row>
    <row r="38" spans="1:25" customFormat="1" ht="27.75" customHeight="1">
      <c r="A38" s="68">
        <v>6</v>
      </c>
      <c r="B38" s="69" t="s">
        <v>298</v>
      </c>
      <c r="C38" s="69"/>
      <c r="D38" s="70" t="s">
        <v>387</v>
      </c>
      <c r="E38" s="71"/>
      <c r="F38" s="71">
        <v>199.93</v>
      </c>
      <c r="G38" s="69" t="s">
        <v>15</v>
      </c>
      <c r="H38" s="70" t="s">
        <v>142</v>
      </c>
      <c r="I38" s="72">
        <v>1800</v>
      </c>
      <c r="J38" s="69" t="s">
        <v>143</v>
      </c>
      <c r="K38" s="73">
        <v>46101</v>
      </c>
      <c r="L38" s="74" t="s">
        <v>270</v>
      </c>
      <c r="M38" s="69"/>
      <c r="N38" s="69"/>
      <c r="O38" s="69"/>
      <c r="P38" s="69"/>
      <c r="Q38" s="69"/>
      <c r="R38" s="69"/>
      <c r="S38" s="69"/>
      <c r="T38" s="69"/>
      <c r="U38" s="69"/>
      <c r="V38" s="70" t="s">
        <v>151</v>
      </c>
      <c r="W38" s="75" t="s">
        <v>301</v>
      </c>
      <c r="Y38" s="147"/>
    </row>
    <row r="39" spans="1:25" customFormat="1" ht="27.75" customHeight="1">
      <c r="A39" s="68">
        <v>7</v>
      </c>
      <c r="B39" s="69" t="s">
        <v>298</v>
      </c>
      <c r="C39" s="69"/>
      <c r="D39" s="70" t="s">
        <v>388</v>
      </c>
      <c r="E39" s="71">
        <v>9</v>
      </c>
      <c r="F39" s="71">
        <v>262.07</v>
      </c>
      <c r="G39" s="69" t="s">
        <v>15</v>
      </c>
      <c r="H39" s="70" t="s">
        <v>142</v>
      </c>
      <c r="I39" s="72">
        <v>1800</v>
      </c>
      <c r="J39" s="69" t="s">
        <v>143</v>
      </c>
      <c r="K39" s="73">
        <v>46101.5</v>
      </c>
      <c r="L39" s="74" t="s">
        <v>270</v>
      </c>
      <c r="M39" s="69"/>
      <c r="N39" s="69"/>
      <c r="O39" s="69"/>
      <c r="P39" s="69"/>
      <c r="Q39" s="69"/>
      <c r="R39" s="69"/>
      <c r="S39" s="69"/>
      <c r="T39" s="69"/>
      <c r="U39" s="69"/>
      <c r="V39" s="70" t="s">
        <v>389</v>
      </c>
      <c r="W39" s="75" t="s">
        <v>301</v>
      </c>
      <c r="Y39" s="147"/>
    </row>
    <row r="40" spans="1:25" customFormat="1" ht="27.75" customHeight="1">
      <c r="A40" s="68">
        <v>8</v>
      </c>
      <c r="B40" s="69" t="s">
        <v>298</v>
      </c>
      <c r="C40" s="69"/>
      <c r="D40" s="70" t="s">
        <v>390</v>
      </c>
      <c r="E40" s="71"/>
      <c r="F40" s="71">
        <v>221.62</v>
      </c>
      <c r="G40" s="69" t="s">
        <v>15</v>
      </c>
      <c r="H40" s="70" t="s">
        <v>142</v>
      </c>
      <c r="I40" s="72">
        <v>1000</v>
      </c>
      <c r="J40" s="69" t="s">
        <v>143</v>
      </c>
      <c r="K40" s="73">
        <v>46105</v>
      </c>
      <c r="L40" s="74" t="s">
        <v>270</v>
      </c>
      <c r="M40" s="69"/>
      <c r="N40" s="69"/>
      <c r="O40" s="69"/>
      <c r="P40" s="69"/>
      <c r="Q40" s="69"/>
      <c r="R40" s="69"/>
      <c r="S40" s="69"/>
      <c r="T40" s="69"/>
      <c r="U40" s="69"/>
      <c r="V40" s="70" t="s">
        <v>391</v>
      </c>
      <c r="W40" s="75" t="s">
        <v>301</v>
      </c>
      <c r="Y40" s="147"/>
    </row>
    <row r="41" spans="1:25" customFormat="1" ht="27.75" customHeight="1">
      <c r="A41" s="68">
        <v>9</v>
      </c>
      <c r="B41" s="119" t="s">
        <v>298</v>
      </c>
      <c r="C41" s="119"/>
      <c r="D41" s="120" t="s">
        <v>392</v>
      </c>
      <c r="E41" s="121">
        <v>7.5</v>
      </c>
      <c r="F41" s="121">
        <v>225</v>
      </c>
      <c r="G41" s="119" t="s">
        <v>15</v>
      </c>
      <c r="H41" s="120" t="s">
        <v>142</v>
      </c>
      <c r="I41" s="122">
        <v>1100</v>
      </c>
      <c r="J41" s="119" t="s">
        <v>143</v>
      </c>
      <c r="K41" s="123">
        <v>46105</v>
      </c>
      <c r="L41" s="138" t="s">
        <v>270</v>
      </c>
      <c r="M41" s="119"/>
      <c r="N41" s="119"/>
      <c r="O41" s="119"/>
      <c r="P41" s="119"/>
      <c r="Q41" s="119"/>
      <c r="R41" s="119"/>
      <c r="S41" s="119"/>
      <c r="T41" s="119"/>
      <c r="U41" s="119"/>
      <c r="V41" s="120" t="s">
        <v>151</v>
      </c>
      <c r="W41" s="67" t="s">
        <v>301</v>
      </c>
      <c r="Y41" s="147"/>
    </row>
    <row r="42" spans="1:25" s="58" customFormat="1" ht="30" customHeight="1">
      <c r="A42" s="84"/>
      <c r="B42" s="85"/>
      <c r="C42" s="85"/>
      <c r="D42" s="86"/>
      <c r="E42" s="87"/>
      <c r="F42" s="87"/>
      <c r="G42" s="85"/>
      <c r="H42" s="86"/>
      <c r="I42" s="88"/>
      <c r="J42" s="85"/>
      <c r="K42" s="89"/>
      <c r="L42" s="89"/>
      <c r="M42" s="85"/>
      <c r="N42" s="85"/>
      <c r="O42" s="85"/>
      <c r="P42" s="85"/>
      <c r="Q42" s="85"/>
      <c r="R42" s="85"/>
      <c r="S42" s="85"/>
      <c r="T42" s="85"/>
      <c r="U42" s="85"/>
      <c r="V42" s="86"/>
      <c r="W42" s="86"/>
      <c r="Y42" s="147"/>
    </row>
    <row r="43" spans="1:25" s="58" customFormat="1" ht="45" customHeight="1">
      <c r="A43" s="81" t="s">
        <v>305</v>
      </c>
      <c r="B43" s="82"/>
      <c r="C43" s="82"/>
      <c r="D43" s="97" t="s">
        <v>306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  <c r="Y43" s="147"/>
    </row>
    <row r="44" spans="1:25" customFormat="1" ht="27.75" customHeight="1">
      <c r="A44" s="68">
        <v>1</v>
      </c>
      <c r="B44" s="62" t="s">
        <v>152</v>
      </c>
      <c r="C44" s="62"/>
      <c r="D44" s="63" t="s">
        <v>393</v>
      </c>
      <c r="E44" s="64"/>
      <c r="F44" s="64">
        <v>182.93</v>
      </c>
      <c r="G44" s="62" t="s">
        <v>41</v>
      </c>
      <c r="H44" s="63" t="s">
        <v>394</v>
      </c>
      <c r="I44" s="65">
        <v>36635.86</v>
      </c>
      <c r="J44" s="62" t="s">
        <v>35</v>
      </c>
      <c r="K44" s="66">
        <v>46102</v>
      </c>
      <c r="L44" s="95" t="s">
        <v>270</v>
      </c>
      <c r="M44" s="62"/>
      <c r="N44" s="62"/>
      <c r="O44" s="62"/>
      <c r="P44" s="62"/>
      <c r="Q44" s="62"/>
      <c r="R44" s="62"/>
      <c r="S44" s="62"/>
      <c r="T44" s="62"/>
      <c r="U44" s="62"/>
      <c r="V44" s="63" t="s">
        <v>395</v>
      </c>
      <c r="W44" s="67"/>
      <c r="Y44" s="147"/>
    </row>
    <row r="45" spans="1:25" s="58" customFormat="1" ht="30" customHeight="1">
      <c r="A45" s="84"/>
      <c r="B45" s="85"/>
      <c r="C45" s="85"/>
      <c r="D45" s="86"/>
      <c r="E45" s="87"/>
      <c r="F45" s="87"/>
      <c r="G45" s="85"/>
      <c r="H45" s="86"/>
      <c r="I45" s="88"/>
      <c r="J45" s="85"/>
      <c r="K45" s="89"/>
      <c r="L45" s="89"/>
      <c r="M45" s="85"/>
      <c r="N45" s="85"/>
      <c r="O45" s="85"/>
      <c r="P45" s="85"/>
      <c r="Q45" s="85"/>
      <c r="R45" s="85"/>
      <c r="S45" s="85"/>
      <c r="T45" s="85"/>
      <c r="U45" s="85"/>
      <c r="V45" s="86"/>
      <c r="W45" s="86"/>
      <c r="Y45" s="147"/>
    </row>
    <row r="46" spans="1:25" s="58" customFormat="1" ht="45" customHeight="1">
      <c r="A46" s="81" t="s">
        <v>396</v>
      </c>
      <c r="B46" s="82"/>
      <c r="C46" s="82"/>
      <c r="D46" s="97" t="s">
        <v>310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3"/>
      <c r="Y46" s="147"/>
    </row>
    <row r="47" spans="1:25" customFormat="1" ht="27.75" customHeight="1">
      <c r="A47" s="124">
        <v>1</v>
      </c>
      <c r="B47" s="69" t="s">
        <v>311</v>
      </c>
      <c r="C47" s="69"/>
      <c r="D47" s="70" t="s">
        <v>397</v>
      </c>
      <c r="E47" s="71"/>
      <c r="F47" s="71"/>
      <c r="G47" s="69" t="s">
        <v>41</v>
      </c>
      <c r="H47" s="70" t="s">
        <v>314</v>
      </c>
      <c r="I47" s="72">
        <v>50000</v>
      </c>
      <c r="J47" s="69" t="s">
        <v>35</v>
      </c>
      <c r="K47" s="73">
        <v>46100</v>
      </c>
      <c r="L47" s="74" t="s">
        <v>270</v>
      </c>
      <c r="M47" s="69"/>
      <c r="N47" s="69"/>
      <c r="O47" s="69"/>
      <c r="P47" s="69"/>
      <c r="Q47" s="69"/>
      <c r="R47" s="69"/>
      <c r="S47" s="69"/>
      <c r="T47" s="69"/>
      <c r="U47" s="69"/>
      <c r="V47" s="70"/>
      <c r="W47" s="75" t="s">
        <v>398</v>
      </c>
      <c r="Y47" s="147"/>
    </row>
    <row r="48" spans="1:25" customFormat="1" ht="27.75" customHeight="1">
      <c r="A48" s="124">
        <v>2</v>
      </c>
      <c r="B48" s="69" t="s">
        <v>311</v>
      </c>
      <c r="C48" s="69"/>
      <c r="D48" s="70" t="s">
        <v>399</v>
      </c>
      <c r="E48" s="71"/>
      <c r="F48" s="71"/>
      <c r="G48" s="69" t="s">
        <v>41</v>
      </c>
      <c r="H48" s="70" t="s">
        <v>400</v>
      </c>
      <c r="I48" s="72">
        <v>43000</v>
      </c>
      <c r="J48" s="69" t="s">
        <v>35</v>
      </c>
      <c r="K48" s="73">
        <v>46100</v>
      </c>
      <c r="L48" s="74" t="s">
        <v>270</v>
      </c>
      <c r="M48" s="69"/>
      <c r="N48" s="69"/>
      <c r="O48" s="69"/>
      <c r="P48" s="69"/>
      <c r="Q48" s="69"/>
      <c r="R48" s="69"/>
      <c r="S48" s="69"/>
      <c r="T48" s="69"/>
      <c r="U48" s="69"/>
      <c r="V48" s="70"/>
      <c r="W48" s="75" t="s">
        <v>315</v>
      </c>
      <c r="Y48" s="147"/>
    </row>
    <row r="49" spans="1:25" customFormat="1" ht="27.75" customHeight="1">
      <c r="A49" s="124">
        <v>3</v>
      </c>
      <c r="B49" s="69" t="s">
        <v>311</v>
      </c>
      <c r="C49" s="69"/>
      <c r="D49" s="70" t="s">
        <v>401</v>
      </c>
      <c r="E49" s="71"/>
      <c r="F49" s="71"/>
      <c r="G49" s="69" t="s">
        <v>41</v>
      </c>
      <c r="H49" s="70" t="s">
        <v>402</v>
      </c>
      <c r="I49" s="72">
        <v>40000</v>
      </c>
      <c r="J49" s="69" t="s">
        <v>35</v>
      </c>
      <c r="K49" s="73">
        <v>46100</v>
      </c>
      <c r="L49" s="74" t="s">
        <v>270</v>
      </c>
      <c r="M49" s="69"/>
      <c r="N49" s="69"/>
      <c r="O49" s="69"/>
      <c r="P49" s="69"/>
      <c r="Q49" s="69"/>
      <c r="R49" s="69"/>
      <c r="S49" s="69"/>
      <c r="T49" s="69"/>
      <c r="U49" s="69"/>
      <c r="V49" s="70"/>
      <c r="W49" s="75" t="s">
        <v>315</v>
      </c>
      <c r="Y49" s="147"/>
    </row>
    <row r="50" spans="1:25" customFormat="1" ht="27.75" customHeight="1">
      <c r="A50" s="124">
        <v>4</v>
      </c>
      <c r="B50" s="69" t="s">
        <v>311</v>
      </c>
      <c r="C50" s="69"/>
      <c r="D50" s="70" t="s">
        <v>403</v>
      </c>
      <c r="E50" s="71"/>
      <c r="F50" s="71"/>
      <c r="G50" s="69" t="s">
        <v>41</v>
      </c>
      <c r="H50" s="70" t="s">
        <v>314</v>
      </c>
      <c r="I50" s="72">
        <v>125000</v>
      </c>
      <c r="J50" s="69" t="s">
        <v>35</v>
      </c>
      <c r="K50" s="73">
        <v>46102</v>
      </c>
      <c r="L50" s="74" t="s">
        <v>270</v>
      </c>
      <c r="M50" s="69"/>
      <c r="N50" s="69"/>
      <c r="O50" s="69"/>
      <c r="P50" s="69"/>
      <c r="Q50" s="69"/>
      <c r="R50" s="69"/>
      <c r="S50" s="69"/>
      <c r="T50" s="69"/>
      <c r="U50" s="69"/>
      <c r="V50" s="70"/>
      <c r="W50" s="75" t="s">
        <v>398</v>
      </c>
      <c r="Y50" s="147"/>
    </row>
    <row r="51" spans="1:25" customFormat="1" ht="27.75" customHeight="1">
      <c r="A51" s="124">
        <v>5</v>
      </c>
      <c r="B51" s="69" t="s">
        <v>311</v>
      </c>
      <c r="C51" s="69"/>
      <c r="D51" s="70" t="s">
        <v>404</v>
      </c>
      <c r="E51" s="71"/>
      <c r="F51" s="71"/>
      <c r="G51" s="69" t="s">
        <v>41</v>
      </c>
      <c r="H51" s="70" t="s">
        <v>314</v>
      </c>
      <c r="I51" s="72">
        <v>276640</v>
      </c>
      <c r="J51" s="69" t="s">
        <v>35</v>
      </c>
      <c r="K51" s="73">
        <v>46103</v>
      </c>
      <c r="L51" s="74" t="s">
        <v>270</v>
      </c>
      <c r="M51" s="69"/>
      <c r="N51" s="69"/>
      <c r="O51" s="69"/>
      <c r="P51" s="69"/>
      <c r="Q51" s="69"/>
      <c r="R51" s="69"/>
      <c r="S51" s="69"/>
      <c r="T51" s="69"/>
      <c r="U51" s="69"/>
      <c r="V51" s="70"/>
      <c r="W51" s="75" t="s">
        <v>398</v>
      </c>
      <c r="Y51" s="147"/>
    </row>
    <row r="52" spans="1:25" customFormat="1" ht="27.75" customHeight="1">
      <c r="A52" s="124">
        <v>6</v>
      </c>
      <c r="B52" s="184" t="s">
        <v>311</v>
      </c>
      <c r="C52" s="184"/>
      <c r="D52" s="185" t="s">
        <v>405</v>
      </c>
      <c r="E52" s="186"/>
      <c r="F52" s="186"/>
      <c r="G52" s="184" t="s">
        <v>41</v>
      </c>
      <c r="H52" s="185" t="s">
        <v>314</v>
      </c>
      <c r="I52" s="187">
        <v>100000</v>
      </c>
      <c r="J52" s="69" t="s">
        <v>35</v>
      </c>
      <c r="K52" s="188" t="s">
        <v>406</v>
      </c>
      <c r="L52" s="74" t="s">
        <v>270</v>
      </c>
      <c r="M52" s="184"/>
      <c r="N52" s="184"/>
      <c r="O52" s="184"/>
      <c r="P52" s="184"/>
      <c r="Q52" s="184"/>
      <c r="R52" s="184"/>
      <c r="S52" s="184"/>
      <c r="T52" s="184"/>
      <c r="U52" s="184"/>
      <c r="V52" s="185"/>
      <c r="W52" s="75" t="s">
        <v>398</v>
      </c>
      <c r="Y52" s="147"/>
    </row>
    <row r="53" spans="1:25" customFormat="1" ht="27.75" customHeight="1">
      <c r="A53" s="124">
        <v>7</v>
      </c>
      <c r="B53" s="69" t="s">
        <v>311</v>
      </c>
      <c r="C53" s="184"/>
      <c r="D53" s="185" t="s">
        <v>407</v>
      </c>
      <c r="E53" s="186"/>
      <c r="F53" s="186"/>
      <c r="G53" s="184" t="s">
        <v>41</v>
      </c>
      <c r="H53" s="185" t="s">
        <v>314</v>
      </c>
      <c r="I53" s="187">
        <v>100000</v>
      </c>
      <c r="J53" s="69" t="s">
        <v>35</v>
      </c>
      <c r="K53" s="188" t="s">
        <v>406</v>
      </c>
      <c r="L53" s="74" t="s">
        <v>270</v>
      </c>
      <c r="M53" s="184"/>
      <c r="N53" s="184"/>
      <c r="O53" s="184"/>
      <c r="P53" s="184"/>
      <c r="Q53" s="184"/>
      <c r="R53" s="184"/>
      <c r="S53" s="184"/>
      <c r="T53" s="184"/>
      <c r="U53" s="184"/>
      <c r="V53" s="185"/>
      <c r="W53" s="75" t="s">
        <v>398</v>
      </c>
      <c r="Y53" s="147"/>
    </row>
    <row r="54" spans="1:25" customFormat="1" ht="27.75" customHeight="1">
      <c r="A54" s="124">
        <v>8</v>
      </c>
      <c r="B54" s="184" t="s">
        <v>311</v>
      </c>
      <c r="C54" s="184"/>
      <c r="D54" s="185" t="s">
        <v>408</v>
      </c>
      <c r="E54" s="186"/>
      <c r="F54" s="186"/>
      <c r="G54" s="184" t="s">
        <v>41</v>
      </c>
      <c r="H54" s="185" t="s">
        <v>314</v>
      </c>
      <c r="I54" s="187">
        <v>100000</v>
      </c>
      <c r="J54" s="69" t="s">
        <v>35</v>
      </c>
      <c r="K54" s="188" t="s">
        <v>406</v>
      </c>
      <c r="L54" s="74" t="s">
        <v>270</v>
      </c>
      <c r="M54" s="184"/>
      <c r="N54" s="184"/>
      <c r="O54" s="184"/>
      <c r="P54" s="184"/>
      <c r="Q54" s="184"/>
      <c r="R54" s="184"/>
      <c r="S54" s="184"/>
      <c r="T54" s="184"/>
      <c r="U54" s="184"/>
      <c r="V54" s="185"/>
      <c r="W54" s="75" t="s">
        <v>398</v>
      </c>
      <c r="Y54" s="147"/>
    </row>
    <row r="55" spans="1:25" customFormat="1" ht="27.75" customHeight="1">
      <c r="A55" s="189">
        <v>9</v>
      </c>
      <c r="B55" s="119" t="s">
        <v>311</v>
      </c>
      <c r="C55" s="119"/>
      <c r="D55" s="120" t="s">
        <v>409</v>
      </c>
      <c r="E55" s="121"/>
      <c r="F55" s="121"/>
      <c r="G55" s="190" t="s">
        <v>41</v>
      </c>
      <c r="H55" s="191" t="s">
        <v>314</v>
      </c>
      <c r="I55" s="192">
        <v>100000</v>
      </c>
      <c r="J55" s="119" t="s">
        <v>35</v>
      </c>
      <c r="K55" s="193" t="s">
        <v>406</v>
      </c>
      <c r="L55" s="138" t="s">
        <v>270</v>
      </c>
      <c r="M55" s="190"/>
      <c r="N55" s="190"/>
      <c r="O55" s="190"/>
      <c r="P55" s="190"/>
      <c r="Q55" s="190"/>
      <c r="R55" s="190"/>
      <c r="S55" s="190"/>
      <c r="T55" s="190"/>
      <c r="U55" s="190"/>
      <c r="V55" s="191"/>
      <c r="W55" s="152" t="s">
        <v>398</v>
      </c>
      <c r="Y55" s="147"/>
    </row>
    <row r="56" spans="1:25" s="58" customFormat="1" ht="14.4">
      <c r="C56" s="60"/>
      <c r="G56" s="60"/>
      <c r="K56" s="93"/>
      <c r="L56" s="94"/>
      <c r="Y56" s="147"/>
    </row>
    <row r="57" spans="1:25" s="58" customFormat="1" ht="14.4">
      <c r="C57" s="60"/>
      <c r="G57" s="60"/>
      <c r="K57" s="93"/>
      <c r="L57" s="94"/>
      <c r="Y57" s="147"/>
    </row>
    <row r="58" spans="1:25" s="58" customFormat="1" ht="14.4">
      <c r="C58" s="60"/>
      <c r="G58" s="60"/>
      <c r="K58" s="93"/>
      <c r="L58" s="94"/>
      <c r="Y58" s="147"/>
    </row>
    <row r="59" spans="1:25" s="58" customFormat="1" ht="14.4">
      <c r="C59" s="60"/>
      <c r="G59" s="60"/>
      <c r="K59" s="93"/>
      <c r="L59" s="94"/>
      <c r="Y59" s="147"/>
    </row>
    <row r="60" spans="1:25" s="58" customFormat="1" ht="14.4">
      <c r="C60" s="60"/>
      <c r="G60" s="60"/>
      <c r="K60" s="93"/>
      <c r="L60" s="94"/>
      <c r="Y60" s="147"/>
    </row>
    <row r="61" spans="1:25" s="58" customFormat="1" ht="14.4">
      <c r="C61" s="60"/>
      <c r="G61" s="60"/>
      <c r="K61" s="93"/>
      <c r="L61" s="94"/>
      <c r="Y61" s="147"/>
    </row>
    <row r="62" spans="1:25" s="58" customFormat="1" ht="14.4">
      <c r="C62" s="60"/>
      <c r="G62" s="60"/>
      <c r="K62" s="93"/>
      <c r="L62" s="94"/>
      <c r="Y62" s="147"/>
    </row>
    <row r="63" spans="1:25" s="58" customFormat="1" ht="14.4">
      <c r="C63" s="60"/>
      <c r="G63" s="60"/>
      <c r="K63" s="93"/>
      <c r="L63" s="94"/>
      <c r="Y63" s="147"/>
    </row>
    <row r="64" spans="1:25" s="58" customFormat="1" ht="14.4">
      <c r="C64" s="60"/>
      <c r="G64" s="60"/>
      <c r="K64" s="93"/>
      <c r="L64" s="94"/>
      <c r="Y64" s="147"/>
    </row>
    <row r="65" spans="3:25" s="58" customFormat="1" ht="14.4">
      <c r="C65" s="60"/>
      <c r="G65" s="60"/>
      <c r="K65" s="93"/>
      <c r="L65" s="94"/>
      <c r="Y65" s="147"/>
    </row>
    <row r="66" spans="3:25" s="58" customFormat="1" ht="14.4">
      <c r="C66" s="60"/>
      <c r="G66" s="60"/>
      <c r="K66" s="93"/>
      <c r="L66" s="94"/>
      <c r="Y66" s="147"/>
    </row>
    <row r="67" spans="3:25" s="58" customFormat="1" ht="14.4">
      <c r="C67" s="60"/>
      <c r="G67" s="60"/>
      <c r="K67" s="93"/>
      <c r="L67" s="94"/>
      <c r="Y67" s="147"/>
    </row>
    <row r="68" spans="3:25" s="58" customFormat="1" ht="14.4">
      <c r="C68" s="60"/>
      <c r="G68" s="60"/>
      <c r="K68" s="93"/>
      <c r="L68" s="94"/>
      <c r="Y68" s="147"/>
    </row>
    <row r="69" spans="3:25" s="58" customFormat="1" ht="14.4">
      <c r="C69" s="60"/>
      <c r="G69" s="60"/>
      <c r="K69" s="93"/>
      <c r="L69" s="94"/>
      <c r="Y69" s="147"/>
    </row>
    <row r="70" spans="3:25" s="58" customFormat="1" ht="14.4">
      <c r="C70" s="60"/>
      <c r="G70" s="60"/>
      <c r="K70" s="93"/>
      <c r="L70" s="94"/>
      <c r="Y70" s="147"/>
    </row>
    <row r="71" spans="3:25" s="58" customFormat="1" ht="14.4">
      <c r="C71" s="60"/>
      <c r="G71" s="60"/>
      <c r="K71" s="93"/>
      <c r="L71" s="94"/>
      <c r="Y71" s="147"/>
    </row>
    <row r="72" spans="3:25" s="58" customFormat="1" ht="14.4">
      <c r="C72" s="60"/>
      <c r="G72" s="60"/>
      <c r="K72" s="93"/>
      <c r="L72" s="94"/>
      <c r="Y72" s="147"/>
    </row>
    <row r="73" spans="3:25" s="58" customFormat="1" ht="14.4">
      <c r="C73" s="60"/>
      <c r="G73" s="60"/>
      <c r="K73" s="93"/>
      <c r="L73" s="94"/>
      <c r="Y73" s="147"/>
    </row>
    <row r="74" spans="3:25" s="58" customFormat="1" ht="14.4">
      <c r="C74" s="60"/>
      <c r="G74" s="60"/>
      <c r="K74" s="93"/>
      <c r="L74" s="94"/>
      <c r="Y74" s="147"/>
    </row>
    <row r="75" spans="3:25" s="58" customFormat="1" ht="14.4">
      <c r="C75" s="60"/>
      <c r="G75" s="60"/>
      <c r="K75" s="93"/>
      <c r="L75" s="94"/>
      <c r="Y75" s="147"/>
    </row>
    <row r="76" spans="3:25" s="58" customFormat="1" ht="14.4">
      <c r="C76" s="60"/>
      <c r="G76" s="60"/>
      <c r="K76" s="93"/>
      <c r="L76" s="94"/>
      <c r="Y76" s="147"/>
    </row>
    <row r="77" spans="3:25" s="58" customFormat="1" ht="14.4">
      <c r="C77" s="60"/>
      <c r="G77" s="60"/>
      <c r="K77" s="93"/>
      <c r="L77" s="94"/>
      <c r="Y77" s="147"/>
    </row>
    <row r="78" spans="3:25" s="58" customFormat="1" ht="14.4">
      <c r="C78" s="60"/>
      <c r="G78" s="60"/>
      <c r="K78" s="93"/>
      <c r="L78" s="94"/>
      <c r="Y78" s="147"/>
    </row>
    <row r="79" spans="3:25" s="58" customFormat="1" ht="14.4">
      <c r="C79" s="60"/>
      <c r="G79" s="60"/>
      <c r="K79" s="93"/>
      <c r="L79" s="94"/>
      <c r="Y79" s="147"/>
    </row>
    <row r="80" spans="3:25" s="58" customFormat="1" ht="14.4">
      <c r="C80" s="60"/>
      <c r="G80" s="60"/>
      <c r="K80" s="93"/>
      <c r="L80" s="94"/>
      <c r="Y80" s="147"/>
    </row>
    <row r="81" spans="3:25" s="58" customFormat="1" ht="14.4">
      <c r="C81" s="60"/>
      <c r="G81" s="60"/>
      <c r="K81" s="93"/>
      <c r="L81" s="94"/>
      <c r="Y81" s="147"/>
    </row>
    <row r="82" spans="3:25" s="58" customFormat="1" ht="14.4">
      <c r="C82" s="60"/>
      <c r="G82" s="60"/>
      <c r="K82" s="93"/>
      <c r="L82" s="94"/>
      <c r="Y82" s="147"/>
    </row>
    <row r="83" spans="3:25" s="58" customFormat="1" ht="14.4">
      <c r="C83" s="60"/>
      <c r="G83" s="60"/>
      <c r="K83" s="93"/>
      <c r="L83" s="94"/>
      <c r="Y83" s="147"/>
    </row>
    <row r="84" spans="3:25" s="58" customFormat="1" ht="14.4">
      <c r="C84" s="60"/>
      <c r="G84" s="60"/>
      <c r="K84" s="93"/>
      <c r="L84" s="94"/>
      <c r="Y84" s="147"/>
    </row>
    <row r="85" spans="3:25" s="58" customFormat="1" ht="14.4">
      <c r="C85" s="60"/>
      <c r="G85" s="60"/>
      <c r="K85" s="93"/>
      <c r="L85" s="94"/>
      <c r="Y85" s="147"/>
    </row>
    <row r="86" spans="3:25" s="58" customFormat="1" ht="14.4">
      <c r="C86" s="60"/>
      <c r="G86" s="60"/>
      <c r="K86" s="93"/>
      <c r="L86" s="94"/>
      <c r="Y86" s="147"/>
    </row>
    <row r="87" spans="3:25" s="58" customFormat="1" ht="14.4">
      <c r="C87" s="60"/>
      <c r="G87" s="60"/>
      <c r="K87" s="93"/>
      <c r="L87" s="94"/>
      <c r="Y87" s="147"/>
    </row>
    <row r="88" spans="3:25" s="58" customFormat="1" ht="14.4">
      <c r="C88" s="60"/>
      <c r="G88" s="60"/>
      <c r="K88" s="93"/>
      <c r="L88" s="94"/>
      <c r="Y88" s="147"/>
    </row>
    <row r="89" spans="3:25" s="58" customFormat="1" ht="14.4">
      <c r="C89" s="60"/>
      <c r="G89" s="60"/>
      <c r="K89" s="93"/>
      <c r="L89" s="94"/>
      <c r="Y89" s="147"/>
    </row>
    <row r="90" spans="3:25" s="58" customFormat="1" ht="14.4">
      <c r="C90" s="60"/>
      <c r="G90" s="60"/>
      <c r="K90" s="93"/>
      <c r="L90" s="94"/>
      <c r="Y90" s="147"/>
    </row>
    <row r="91" spans="3:25" s="58" customFormat="1" ht="14.4">
      <c r="C91" s="60"/>
      <c r="G91" s="60"/>
      <c r="K91" s="93"/>
      <c r="L91" s="94"/>
      <c r="Y91" s="147"/>
    </row>
    <row r="92" spans="3:25" s="58" customFormat="1" ht="14.4">
      <c r="C92" s="60"/>
      <c r="G92" s="60"/>
      <c r="K92" s="93"/>
      <c r="L92" s="94"/>
      <c r="Y92" s="147"/>
    </row>
    <row r="93" spans="3:25" s="58" customFormat="1" ht="14.4">
      <c r="C93" s="60"/>
      <c r="G93" s="60"/>
      <c r="K93" s="93"/>
      <c r="L93" s="94"/>
      <c r="Y93" s="147"/>
    </row>
    <row r="94" spans="3:25" s="58" customFormat="1" ht="14.4">
      <c r="C94" s="60"/>
      <c r="G94" s="60"/>
      <c r="K94" s="93"/>
      <c r="L94" s="94"/>
      <c r="Y94" s="147"/>
    </row>
    <row r="95" spans="3:25" s="58" customFormat="1" ht="14.4">
      <c r="C95" s="60"/>
      <c r="G95" s="60"/>
      <c r="K95" s="93"/>
      <c r="L95" s="94"/>
      <c r="Y95" s="147"/>
    </row>
    <row r="96" spans="3:25" s="58" customFormat="1" ht="14.4">
      <c r="C96" s="60"/>
      <c r="G96" s="60"/>
      <c r="K96" s="93"/>
      <c r="L96" s="94"/>
      <c r="Y96" s="147"/>
    </row>
    <row r="97" spans="3:25" s="58" customFormat="1" ht="14.4">
      <c r="C97" s="60"/>
      <c r="G97" s="60"/>
      <c r="K97" s="93"/>
      <c r="L97" s="94"/>
      <c r="Y97" s="147"/>
    </row>
    <row r="98" spans="3:25" s="58" customFormat="1" ht="14.4">
      <c r="C98" s="60"/>
      <c r="G98" s="60"/>
      <c r="K98" s="93"/>
      <c r="L98" s="94"/>
      <c r="Y98" s="147"/>
    </row>
    <row r="99" spans="3:25" s="58" customFormat="1" ht="14.4">
      <c r="C99" s="60"/>
      <c r="G99" s="60"/>
      <c r="K99" s="93"/>
      <c r="L99" s="94"/>
      <c r="Y99" s="147"/>
    </row>
    <row r="100" spans="3:25" s="58" customFormat="1" ht="14.4">
      <c r="C100" s="60"/>
      <c r="G100" s="60"/>
      <c r="K100" s="93"/>
      <c r="L100" s="94"/>
      <c r="Y100" s="147"/>
    </row>
    <row r="101" spans="3:25" s="58" customFormat="1" ht="14.4">
      <c r="C101" s="60"/>
      <c r="G101" s="60"/>
      <c r="K101" s="93"/>
      <c r="L101" s="94"/>
      <c r="Y101" s="147"/>
    </row>
    <row r="102" spans="3:25" s="58" customFormat="1" ht="14.4">
      <c r="C102" s="60"/>
      <c r="G102" s="60"/>
      <c r="K102" s="93"/>
      <c r="L102" s="94"/>
      <c r="Y102" s="147"/>
    </row>
    <row r="103" spans="3:25" s="58" customFormat="1" ht="14.4">
      <c r="C103" s="60"/>
      <c r="G103" s="60"/>
      <c r="K103" s="93"/>
      <c r="L103" s="94"/>
      <c r="Y103" s="147"/>
    </row>
    <row r="104" spans="3:25" s="58" customFormat="1" ht="14.4">
      <c r="C104" s="60"/>
      <c r="G104" s="60"/>
      <c r="K104" s="93"/>
      <c r="L104" s="94"/>
      <c r="Y104" s="147"/>
    </row>
    <row r="105" spans="3:25" s="58" customFormat="1" ht="14.4">
      <c r="C105" s="60"/>
      <c r="G105" s="60"/>
      <c r="K105" s="93"/>
      <c r="L105" s="94"/>
      <c r="Y105" s="147"/>
    </row>
    <row r="106" spans="3:25" s="58" customFormat="1" ht="14.4">
      <c r="C106" s="60"/>
      <c r="G106" s="60"/>
      <c r="K106" s="93"/>
      <c r="L106" s="94"/>
      <c r="Y106" s="147"/>
    </row>
    <row r="107" spans="3:25" s="58" customFormat="1" ht="14.4">
      <c r="C107" s="60"/>
      <c r="G107" s="60"/>
      <c r="K107" s="93"/>
      <c r="L107" s="94"/>
      <c r="Y107" s="147"/>
    </row>
    <row r="108" spans="3:25" s="58" customFormat="1" ht="14.4">
      <c r="C108" s="60"/>
      <c r="G108" s="60"/>
      <c r="K108" s="93"/>
      <c r="L108" s="94"/>
      <c r="Y108" s="147"/>
    </row>
    <row r="109" spans="3:25" s="58" customFormat="1" ht="14.4">
      <c r="C109" s="60"/>
      <c r="G109" s="60"/>
      <c r="K109" s="93"/>
      <c r="L109" s="94"/>
      <c r="Y109" s="147"/>
    </row>
    <row r="110" spans="3:25" s="58" customFormat="1" ht="14.4">
      <c r="C110" s="60"/>
      <c r="G110" s="60"/>
      <c r="K110" s="93"/>
      <c r="L110" s="94"/>
      <c r="Y110" s="147"/>
    </row>
    <row r="111" spans="3:25" s="58" customFormat="1" ht="14.4">
      <c r="C111" s="60"/>
      <c r="G111" s="60"/>
      <c r="K111" s="93"/>
      <c r="L111" s="94"/>
      <c r="Y111" s="147"/>
    </row>
    <row r="112" spans="3:25" s="58" customFormat="1" ht="14.4">
      <c r="C112" s="60"/>
      <c r="G112" s="60"/>
      <c r="K112" s="93"/>
      <c r="L112" s="94"/>
      <c r="Y112" s="147"/>
    </row>
    <row r="113" spans="3:25" s="58" customFormat="1" ht="14.4">
      <c r="C113" s="60"/>
      <c r="G113" s="60"/>
      <c r="K113" s="93"/>
      <c r="L113" s="94"/>
      <c r="Y113" s="147"/>
    </row>
    <row r="114" spans="3:25" s="58" customFormat="1" ht="14.4">
      <c r="C114" s="60"/>
      <c r="G114" s="60"/>
      <c r="K114" s="93"/>
      <c r="L114" s="94"/>
      <c r="Y114" s="147"/>
    </row>
    <row r="115" spans="3:25" s="58" customFormat="1" ht="14.4">
      <c r="C115" s="60"/>
      <c r="G115" s="60"/>
      <c r="K115" s="93"/>
      <c r="L115" s="94"/>
      <c r="Y115" s="147"/>
    </row>
    <row r="116" spans="3:25" s="58" customFormat="1" ht="14.4">
      <c r="C116" s="60"/>
      <c r="G116" s="60"/>
      <c r="K116" s="93"/>
      <c r="L116" s="94"/>
      <c r="Y116" s="147"/>
    </row>
    <row r="117" spans="3:25" s="58" customFormat="1" ht="14.4">
      <c r="C117" s="60"/>
      <c r="G117" s="60"/>
      <c r="K117" s="93"/>
      <c r="L117" s="94"/>
      <c r="Y117" s="147"/>
    </row>
    <row r="118" spans="3:25" s="58" customFormat="1" ht="14.4">
      <c r="C118" s="60"/>
      <c r="G118" s="60"/>
      <c r="K118" s="93"/>
      <c r="L118" s="94"/>
      <c r="Y118" s="147"/>
    </row>
    <row r="119" spans="3:25" s="58" customFormat="1" ht="14.4">
      <c r="C119" s="60"/>
      <c r="G119" s="60"/>
      <c r="K119" s="93"/>
      <c r="L119" s="94"/>
      <c r="Y119" s="147"/>
    </row>
    <row r="120" spans="3:25" s="58" customFormat="1" ht="14.4">
      <c r="C120" s="60"/>
      <c r="G120" s="60"/>
      <c r="K120" s="93"/>
      <c r="L120" s="94"/>
      <c r="Y120" s="147"/>
    </row>
    <row r="121" spans="3:25" s="58" customFormat="1" ht="14.4">
      <c r="C121" s="60"/>
      <c r="G121" s="60"/>
      <c r="K121" s="93"/>
      <c r="L121" s="94"/>
      <c r="Y121" s="147"/>
    </row>
    <row r="122" spans="3:25" s="58" customFormat="1" ht="14.4">
      <c r="C122" s="60"/>
      <c r="G122" s="60"/>
      <c r="K122" s="93"/>
      <c r="L122" s="94"/>
      <c r="Y122" s="147"/>
    </row>
    <row r="123" spans="3:25" s="58" customFormat="1" ht="14.4">
      <c r="C123" s="60"/>
      <c r="G123" s="60"/>
      <c r="K123" s="93"/>
      <c r="L123" s="94"/>
      <c r="Y123" s="147"/>
    </row>
    <row r="124" spans="3:25" s="58" customFormat="1" ht="14.4">
      <c r="C124" s="60"/>
      <c r="G124" s="60"/>
      <c r="K124" s="93"/>
      <c r="L124" s="94"/>
      <c r="Y124" s="147"/>
    </row>
    <row r="125" spans="3:25" s="58" customFormat="1" ht="14.4">
      <c r="C125" s="60"/>
      <c r="G125" s="60"/>
      <c r="K125" s="93"/>
      <c r="L125" s="94"/>
      <c r="Y125" s="147"/>
    </row>
    <row r="126" spans="3:25" s="58" customFormat="1" ht="14.4">
      <c r="C126" s="60"/>
      <c r="G126" s="60"/>
      <c r="K126" s="93"/>
      <c r="L126" s="94"/>
      <c r="Y126" s="147"/>
    </row>
    <row r="127" spans="3:25" s="58" customFormat="1" ht="14.4">
      <c r="C127" s="60"/>
      <c r="G127" s="60"/>
      <c r="K127" s="93"/>
      <c r="L127" s="94"/>
      <c r="Y127" s="147"/>
    </row>
    <row r="128" spans="3:25" s="58" customFormat="1" ht="14.4">
      <c r="C128" s="60"/>
      <c r="G128" s="60"/>
      <c r="K128" s="93"/>
      <c r="L128" s="94"/>
      <c r="Y128" s="147"/>
    </row>
    <row r="129" spans="3:25" s="58" customFormat="1" ht="14.4">
      <c r="C129" s="60"/>
      <c r="G129" s="60"/>
      <c r="K129" s="93"/>
      <c r="L129" s="94"/>
      <c r="Y129" s="147"/>
    </row>
    <row r="130" spans="3:25" s="58" customFormat="1" ht="14.4">
      <c r="C130" s="60"/>
      <c r="G130" s="60"/>
      <c r="K130" s="93"/>
      <c r="L130" s="94"/>
      <c r="Y130" s="147"/>
    </row>
    <row r="131" spans="3:25" s="58" customFormat="1" ht="14.4">
      <c r="C131" s="60"/>
      <c r="G131" s="60"/>
      <c r="K131" s="93"/>
      <c r="L131" s="94"/>
      <c r="Y131" s="147"/>
    </row>
    <row r="132" spans="3:25" s="58" customFormat="1" ht="14.4">
      <c r="C132" s="60"/>
      <c r="G132" s="60"/>
      <c r="K132" s="93"/>
      <c r="L132" s="94"/>
      <c r="Y132" s="147"/>
    </row>
    <row r="133" spans="3:25" s="58" customFormat="1" ht="14.4">
      <c r="C133" s="60"/>
      <c r="G133" s="60"/>
      <c r="K133" s="93"/>
      <c r="L133" s="94"/>
      <c r="Y133" s="147"/>
    </row>
    <row r="134" spans="3:25" s="58" customFormat="1" ht="14.4">
      <c r="C134" s="60"/>
      <c r="G134" s="60"/>
      <c r="K134" s="93"/>
      <c r="L134" s="94"/>
      <c r="Y134" s="147"/>
    </row>
    <row r="135" spans="3:25" s="58" customFormat="1" ht="14.4">
      <c r="C135" s="60"/>
      <c r="G135" s="60"/>
      <c r="K135" s="93"/>
      <c r="L135" s="94"/>
      <c r="Y135" s="147"/>
    </row>
    <row r="136" spans="3:25" s="58" customFormat="1" ht="14.4">
      <c r="C136" s="60"/>
      <c r="G136" s="60"/>
      <c r="K136" s="93"/>
      <c r="L136" s="94"/>
      <c r="Y136" s="147"/>
    </row>
    <row r="137" spans="3:25" s="58" customFormat="1" ht="14.4">
      <c r="C137" s="60"/>
      <c r="G137" s="60"/>
      <c r="K137" s="93"/>
      <c r="L137" s="94"/>
      <c r="Y137" s="147"/>
    </row>
    <row r="138" spans="3:25" s="58" customFormat="1" ht="14.4">
      <c r="C138" s="60"/>
      <c r="G138" s="60"/>
      <c r="K138" s="93"/>
      <c r="L138" s="94"/>
      <c r="Y138" s="147"/>
    </row>
    <row r="139" spans="3:25" s="58" customFormat="1" ht="14.4">
      <c r="C139" s="60"/>
      <c r="G139" s="60"/>
      <c r="K139" s="93"/>
      <c r="L139" s="94"/>
      <c r="Y139" s="147"/>
    </row>
    <row r="140" spans="3:25" s="58" customFormat="1" ht="14.4">
      <c r="C140" s="60"/>
      <c r="G140" s="60"/>
      <c r="K140" s="93"/>
      <c r="L140" s="94"/>
      <c r="Y140" s="147"/>
    </row>
    <row r="141" spans="3:25" s="58" customFormat="1" ht="14.4">
      <c r="C141" s="60"/>
      <c r="G141" s="60"/>
      <c r="K141" s="93"/>
      <c r="L141" s="94"/>
      <c r="Y141" s="147"/>
    </row>
    <row r="142" spans="3:25" s="58" customFormat="1" ht="14.4">
      <c r="C142" s="60"/>
      <c r="G142" s="60"/>
      <c r="K142" s="93"/>
      <c r="L142" s="94"/>
      <c r="Y142" s="147"/>
    </row>
    <row r="143" spans="3:25" s="58" customFormat="1" ht="14.4">
      <c r="C143" s="60"/>
      <c r="G143" s="60"/>
      <c r="K143" s="93"/>
      <c r="L143" s="94"/>
      <c r="Y143" s="147"/>
    </row>
    <row r="144" spans="3:25" s="58" customFormat="1" ht="14.4">
      <c r="C144" s="60"/>
      <c r="G144" s="60"/>
      <c r="K144" s="93"/>
      <c r="L144" s="94"/>
      <c r="Y144" s="147"/>
    </row>
    <row r="145" spans="3:25" s="58" customFormat="1" ht="14.4">
      <c r="C145" s="60"/>
      <c r="G145" s="60"/>
      <c r="K145" s="93"/>
      <c r="L145" s="94"/>
      <c r="Y145" s="147"/>
    </row>
    <row r="146" spans="3:25" s="58" customFormat="1" ht="14.4">
      <c r="C146" s="60"/>
      <c r="G146" s="60"/>
      <c r="K146" s="93"/>
      <c r="L146" s="94"/>
      <c r="Y146" s="147"/>
    </row>
    <row r="147" spans="3:25" s="58" customFormat="1" ht="14.4">
      <c r="C147" s="60"/>
      <c r="G147" s="60"/>
      <c r="K147" s="93"/>
      <c r="L147" s="94"/>
      <c r="Y147" s="147"/>
    </row>
    <row r="148" spans="3:25" s="58" customFormat="1" ht="14.4">
      <c r="C148" s="60"/>
      <c r="G148" s="60"/>
      <c r="K148" s="93"/>
      <c r="L148" s="94"/>
      <c r="Y148" s="147"/>
    </row>
    <row r="149" spans="3:25" s="58" customFormat="1" ht="14.4">
      <c r="C149" s="60"/>
      <c r="G149" s="60"/>
      <c r="K149" s="93"/>
      <c r="L149" s="94"/>
      <c r="Y149" s="147"/>
    </row>
    <row r="150" spans="3:25" s="58" customFormat="1" ht="14.4">
      <c r="C150" s="60"/>
      <c r="G150" s="60"/>
      <c r="K150" s="93"/>
      <c r="L150" s="94"/>
      <c r="Y150" s="147"/>
    </row>
    <row r="151" spans="3:25" s="58" customFormat="1" ht="14.4">
      <c r="C151" s="60"/>
      <c r="G151" s="60"/>
      <c r="K151" s="93"/>
      <c r="L151" s="94"/>
      <c r="Y151" s="147"/>
    </row>
    <row r="152" spans="3:25" s="58" customFormat="1" ht="14.4">
      <c r="C152" s="60"/>
      <c r="G152" s="60"/>
      <c r="K152" s="93"/>
      <c r="L152" s="94"/>
      <c r="Y152" s="147"/>
    </row>
    <row r="153" spans="3:25" s="58" customFormat="1" ht="14.4">
      <c r="C153" s="60"/>
      <c r="G153" s="60"/>
      <c r="K153" s="93"/>
      <c r="L153" s="94"/>
      <c r="Y153" s="147"/>
    </row>
    <row r="154" spans="3:25" s="58" customFormat="1" ht="14.4">
      <c r="C154" s="60"/>
      <c r="G154" s="60"/>
      <c r="K154" s="93"/>
      <c r="L154" s="94"/>
      <c r="Y154" s="147"/>
    </row>
    <row r="155" spans="3:25" s="58" customFormat="1" ht="14.4">
      <c r="C155" s="60"/>
      <c r="G155" s="60"/>
      <c r="K155" s="93"/>
      <c r="L155" s="94"/>
      <c r="Y155" s="147"/>
    </row>
    <row r="156" spans="3:25" s="58" customFormat="1" ht="14.4">
      <c r="C156" s="60"/>
      <c r="G156" s="60"/>
      <c r="K156" s="93"/>
      <c r="L156" s="94"/>
      <c r="Y156" s="147"/>
    </row>
    <row r="157" spans="3:25" s="58" customFormat="1" ht="14.4">
      <c r="C157" s="60"/>
      <c r="G157" s="60"/>
      <c r="K157" s="93"/>
      <c r="L157" s="94"/>
      <c r="Y157" s="147"/>
    </row>
    <row r="158" spans="3:25" s="58" customFormat="1" ht="14.4">
      <c r="C158" s="60"/>
      <c r="G158" s="60"/>
      <c r="K158" s="93"/>
      <c r="L158" s="94"/>
      <c r="Y158" s="147"/>
    </row>
    <row r="159" spans="3:25" s="58" customFormat="1" ht="14.4">
      <c r="C159" s="60"/>
      <c r="G159" s="60"/>
      <c r="K159" s="93"/>
      <c r="L159" s="94"/>
      <c r="Y159" s="147"/>
    </row>
    <row r="160" spans="3:25" s="58" customFormat="1" ht="14.4">
      <c r="C160" s="60"/>
      <c r="G160" s="60"/>
      <c r="K160" s="93"/>
      <c r="L160" s="94"/>
      <c r="Y160" s="147"/>
    </row>
    <row r="161" spans="3:25" s="58" customFormat="1" ht="14.4">
      <c r="C161" s="60"/>
      <c r="G161" s="60"/>
      <c r="K161" s="93"/>
      <c r="L161" s="94"/>
      <c r="Y161" s="147"/>
    </row>
    <row r="162" spans="3:25" s="58" customFormat="1" ht="14.4">
      <c r="C162" s="60"/>
      <c r="G162" s="60"/>
      <c r="K162" s="93"/>
      <c r="L162" s="94"/>
      <c r="Y162" s="147"/>
    </row>
    <row r="163" spans="3:25" s="58" customFormat="1" ht="14.4">
      <c r="C163" s="60"/>
      <c r="G163" s="60"/>
      <c r="K163" s="93"/>
      <c r="L163" s="94"/>
      <c r="Y163" s="147"/>
    </row>
    <row r="164" spans="3:25" s="58" customFormat="1" ht="14.4">
      <c r="C164" s="60"/>
      <c r="G164" s="60"/>
      <c r="K164" s="93"/>
      <c r="L164" s="94"/>
      <c r="Y164" s="147"/>
    </row>
    <row r="165" spans="3:25" s="58" customFormat="1" ht="14.4">
      <c r="C165" s="60"/>
      <c r="G165" s="60"/>
      <c r="K165" s="93"/>
      <c r="L165" s="94"/>
      <c r="Y165" s="147"/>
    </row>
    <row r="166" spans="3:25" s="58" customFormat="1" ht="14.4">
      <c r="C166" s="60"/>
      <c r="G166" s="60"/>
      <c r="K166" s="93"/>
      <c r="L166" s="94"/>
      <c r="Y166" s="147"/>
    </row>
    <row r="167" spans="3:25" s="58" customFormat="1" ht="14.4">
      <c r="C167" s="60"/>
      <c r="G167" s="60"/>
      <c r="K167" s="93"/>
      <c r="L167" s="94"/>
      <c r="Y167" s="147"/>
    </row>
    <row r="168" spans="3:25" s="58" customFormat="1" ht="14.4">
      <c r="C168" s="60"/>
      <c r="G168" s="60"/>
      <c r="K168" s="93"/>
      <c r="L168" s="94"/>
      <c r="Y168" s="147"/>
    </row>
    <row r="169" spans="3:25" s="58" customFormat="1" ht="14.4">
      <c r="C169" s="60"/>
      <c r="G169" s="60"/>
      <c r="K169" s="93"/>
      <c r="L169" s="94"/>
      <c r="Y169" s="147"/>
    </row>
    <row r="170" spans="3:25" s="58" customFormat="1" ht="14.4">
      <c r="C170" s="60"/>
      <c r="G170" s="60"/>
      <c r="K170" s="93"/>
      <c r="L170" s="94"/>
      <c r="Y170" s="147"/>
    </row>
    <row r="171" spans="3:25" s="58" customFormat="1" ht="14.4">
      <c r="C171" s="60"/>
      <c r="G171" s="60"/>
      <c r="K171" s="93"/>
      <c r="L171" s="94"/>
      <c r="Y171" s="147"/>
    </row>
    <row r="172" spans="3:25" s="58" customFormat="1" ht="14.4">
      <c r="C172" s="60"/>
      <c r="G172" s="60"/>
      <c r="K172" s="93"/>
      <c r="L172" s="94"/>
      <c r="Y172" s="147"/>
    </row>
    <row r="173" spans="3:25" s="58" customFormat="1" ht="14.4">
      <c r="C173" s="60"/>
      <c r="G173" s="60"/>
      <c r="K173" s="93"/>
      <c r="L173" s="94"/>
      <c r="Y173" s="147"/>
    </row>
    <row r="174" spans="3:25" s="58" customFormat="1" ht="14.4">
      <c r="C174" s="60"/>
      <c r="G174" s="60"/>
      <c r="K174" s="93"/>
      <c r="L174" s="94"/>
      <c r="Y174" s="147"/>
    </row>
    <row r="175" spans="3:25" s="58" customFormat="1" ht="14.4">
      <c r="C175" s="60"/>
      <c r="G175" s="60"/>
      <c r="K175" s="93"/>
      <c r="L175" s="94"/>
      <c r="Y175" s="147"/>
    </row>
    <row r="176" spans="3:25" s="58" customFormat="1" ht="14.4">
      <c r="C176" s="60"/>
      <c r="G176" s="60"/>
      <c r="K176" s="93"/>
      <c r="L176" s="94"/>
      <c r="Y176" s="147"/>
    </row>
    <row r="177" spans="3:25" s="58" customFormat="1" ht="14.4">
      <c r="C177" s="60"/>
      <c r="G177" s="60"/>
      <c r="K177" s="93"/>
      <c r="L177" s="94"/>
      <c r="Y177" s="147"/>
    </row>
    <row r="178" spans="3:25" s="58" customFormat="1" ht="14.4">
      <c r="C178" s="60"/>
      <c r="G178" s="60"/>
      <c r="K178" s="93"/>
      <c r="L178" s="94"/>
      <c r="Y178" s="147"/>
    </row>
    <row r="179" spans="3:25" s="58" customFormat="1" ht="14.4">
      <c r="C179" s="60"/>
      <c r="G179" s="60"/>
      <c r="K179" s="93"/>
      <c r="L179" s="94"/>
      <c r="Y179" s="147"/>
    </row>
    <row r="180" spans="3:25" s="58" customFormat="1" ht="14.4">
      <c r="C180" s="60"/>
      <c r="G180" s="60"/>
      <c r="K180" s="93"/>
      <c r="L180" s="94"/>
      <c r="Y180" s="147"/>
    </row>
    <row r="181" spans="3:25" s="58" customFormat="1" ht="15" customHeight="1">
      <c r="C181" s="60"/>
      <c r="G181" s="60"/>
      <c r="K181" s="93"/>
      <c r="L181" s="94"/>
      <c r="Y181" s="147"/>
    </row>
    <row r="182" spans="3:25" s="58" customFormat="1" ht="15" customHeight="1">
      <c r="C182" s="60"/>
      <c r="G182" s="60"/>
      <c r="K182" s="93"/>
      <c r="L182" s="94"/>
      <c r="Y182" s="147"/>
    </row>
    <row r="183" spans="3:25" s="58" customFormat="1" ht="15" customHeight="1">
      <c r="C183" s="60"/>
      <c r="G183" s="60"/>
      <c r="K183" s="93"/>
      <c r="L183" s="94"/>
      <c r="Y183" s="147"/>
    </row>
    <row r="184" spans="3:25" s="58" customFormat="1" ht="15" customHeight="1">
      <c r="C184" s="60"/>
      <c r="G184" s="60"/>
      <c r="K184" s="93"/>
      <c r="L184" s="94"/>
      <c r="Y184" s="147"/>
    </row>
    <row r="185" spans="3:25" s="58" customFormat="1" ht="15" customHeight="1">
      <c r="C185" s="60"/>
      <c r="G185" s="60"/>
      <c r="K185" s="93"/>
      <c r="L185" s="94"/>
      <c r="Y185" s="147"/>
    </row>
    <row r="186" spans="3:25" s="58" customFormat="1" ht="15" customHeight="1">
      <c r="C186" s="60"/>
      <c r="G186" s="60"/>
      <c r="K186" s="93"/>
      <c r="L186" s="94"/>
      <c r="Y186" s="147"/>
    </row>
    <row r="187" spans="3:25" s="58" customFormat="1" ht="15" customHeight="1">
      <c r="C187" s="60"/>
      <c r="G187" s="60"/>
      <c r="K187" s="93"/>
      <c r="L187" s="94"/>
      <c r="Y187" s="147"/>
    </row>
    <row r="188" spans="3:25" s="58" customFormat="1" ht="15" customHeight="1">
      <c r="C188" s="60"/>
      <c r="G188" s="60"/>
      <c r="K188" s="93"/>
      <c r="L188" s="94"/>
      <c r="Y188" s="147"/>
    </row>
    <row r="189" spans="3:25" s="58" customFormat="1" ht="15" customHeight="1">
      <c r="C189" s="60"/>
      <c r="G189" s="60"/>
      <c r="K189" s="93"/>
      <c r="L189" s="94"/>
      <c r="Y189" s="147"/>
    </row>
    <row r="190" spans="3:25" s="58" customFormat="1" ht="15" customHeight="1">
      <c r="C190" s="60"/>
      <c r="G190" s="60"/>
      <c r="K190" s="93"/>
      <c r="L190" s="94"/>
      <c r="Y190" s="147"/>
    </row>
    <row r="191" spans="3:25" s="58" customFormat="1" ht="15" customHeight="1">
      <c r="C191" s="60"/>
      <c r="G191" s="60"/>
      <c r="K191" s="93"/>
      <c r="L191" s="94"/>
      <c r="Y191" s="147"/>
    </row>
    <row r="192" spans="3:25" s="58" customFormat="1" ht="15" customHeight="1">
      <c r="C192" s="60"/>
      <c r="G192" s="60"/>
      <c r="K192" s="93"/>
      <c r="L192" s="94"/>
      <c r="Y192" s="147"/>
    </row>
    <row r="193" spans="3:25" s="58" customFormat="1" ht="15" customHeight="1">
      <c r="C193" s="60"/>
      <c r="G193" s="60"/>
      <c r="K193" s="93"/>
      <c r="L193" s="94"/>
      <c r="Y193" s="147"/>
    </row>
    <row r="194" spans="3:25" s="58" customFormat="1" ht="15" customHeight="1">
      <c r="C194" s="60"/>
      <c r="G194" s="60"/>
      <c r="K194" s="93"/>
      <c r="L194" s="94"/>
      <c r="Y194" s="147"/>
    </row>
    <row r="195" spans="3:25" s="58" customFormat="1" ht="15" customHeight="1">
      <c r="C195" s="60"/>
      <c r="G195" s="60"/>
      <c r="K195" s="93"/>
      <c r="L195" s="94"/>
      <c r="Y195" s="147"/>
    </row>
    <row r="196" spans="3:25" s="58" customFormat="1" ht="15" customHeight="1">
      <c r="C196" s="60"/>
      <c r="G196" s="60"/>
      <c r="K196" s="93"/>
      <c r="L196" s="94"/>
      <c r="Y196" s="147"/>
    </row>
    <row r="197" spans="3:25" s="58" customFormat="1" ht="15" customHeight="1">
      <c r="C197" s="60"/>
      <c r="G197" s="60"/>
      <c r="K197" s="93"/>
      <c r="L197" s="94"/>
      <c r="Y197" s="147"/>
    </row>
    <row r="198" spans="3:25" s="58" customFormat="1" ht="15" customHeight="1">
      <c r="C198" s="60"/>
      <c r="G198" s="60"/>
      <c r="K198" s="93"/>
      <c r="L198" s="94"/>
      <c r="Y198" s="147"/>
    </row>
    <row r="199" spans="3:25" s="58" customFormat="1" ht="15" customHeight="1">
      <c r="C199" s="60"/>
      <c r="G199" s="60"/>
      <c r="K199" s="93"/>
      <c r="L199" s="94"/>
      <c r="Y199" s="147"/>
    </row>
    <row r="200" spans="3:25" s="58" customFormat="1" ht="15" customHeight="1">
      <c r="C200" s="60"/>
      <c r="G200" s="60"/>
      <c r="K200" s="93"/>
      <c r="L200" s="94"/>
      <c r="Y200" s="147"/>
    </row>
    <row r="201" spans="3:25" s="58" customFormat="1" ht="15" customHeight="1">
      <c r="C201" s="60"/>
      <c r="G201" s="60"/>
      <c r="K201" s="93"/>
      <c r="L201" s="94"/>
      <c r="Y201" s="147"/>
    </row>
    <row r="202" spans="3:25" s="58" customFormat="1" ht="15" customHeight="1">
      <c r="C202" s="60"/>
      <c r="G202" s="60"/>
      <c r="K202" s="93"/>
      <c r="L202" s="94"/>
      <c r="Y202" s="147"/>
    </row>
    <row r="203" spans="3:25" s="58" customFormat="1" ht="15" customHeight="1">
      <c r="C203" s="60"/>
      <c r="G203" s="60"/>
      <c r="K203" s="93"/>
      <c r="L203" s="94"/>
      <c r="Y203" s="147"/>
    </row>
    <row r="204" spans="3:25" s="58" customFormat="1" ht="15" customHeight="1">
      <c r="C204" s="60"/>
      <c r="G204" s="60"/>
      <c r="K204" s="93"/>
      <c r="L204" s="94"/>
      <c r="Y204" s="147"/>
    </row>
    <row r="205" spans="3:25" s="58" customFormat="1" ht="15" customHeight="1">
      <c r="C205" s="60"/>
      <c r="G205" s="60"/>
      <c r="K205" s="93"/>
      <c r="L205" s="94"/>
      <c r="Y205" s="147"/>
    </row>
    <row r="206" spans="3:25" s="58" customFormat="1" ht="15" customHeight="1">
      <c r="C206" s="60"/>
      <c r="G206" s="60"/>
      <c r="K206" s="93"/>
      <c r="L206" s="94"/>
      <c r="Y206" s="147"/>
    </row>
    <row r="207" spans="3:25" s="58" customFormat="1" ht="15" customHeight="1">
      <c r="C207" s="60"/>
      <c r="G207" s="60"/>
      <c r="K207" s="93"/>
      <c r="L207" s="94"/>
      <c r="Y207" s="147"/>
    </row>
    <row r="208" spans="3:25" s="58" customFormat="1" ht="15" customHeight="1">
      <c r="C208" s="60"/>
      <c r="G208" s="60"/>
      <c r="K208" s="93"/>
      <c r="L208" s="94"/>
      <c r="Y208" s="147"/>
    </row>
    <row r="209" spans="3:25" s="58" customFormat="1" ht="15" customHeight="1">
      <c r="C209" s="60"/>
      <c r="G209" s="60"/>
      <c r="K209" s="93"/>
      <c r="L209" s="94"/>
      <c r="Y209" s="147"/>
    </row>
    <row r="210" spans="3:25" s="58" customFormat="1" ht="15" customHeight="1">
      <c r="C210" s="60"/>
      <c r="G210" s="60"/>
      <c r="K210" s="93"/>
      <c r="L210" s="94"/>
      <c r="Y210" s="147"/>
    </row>
    <row r="211" spans="3:25" s="58" customFormat="1" ht="15" customHeight="1">
      <c r="C211" s="60"/>
      <c r="G211" s="60"/>
      <c r="K211" s="93"/>
      <c r="L211" s="94"/>
      <c r="Y211" s="147"/>
    </row>
    <row r="212" spans="3:25" s="58" customFormat="1" ht="15" customHeight="1">
      <c r="C212" s="60"/>
      <c r="G212" s="60"/>
      <c r="K212" s="93"/>
      <c r="L212" s="94"/>
      <c r="Y212" s="147"/>
    </row>
    <row r="213" spans="3:25" s="58" customFormat="1" ht="15" customHeight="1">
      <c r="C213" s="60"/>
      <c r="G213" s="60"/>
      <c r="K213" s="93"/>
      <c r="L213" s="94"/>
      <c r="Y213" s="147"/>
    </row>
    <row r="214" spans="3:25" s="58" customFormat="1" ht="15" customHeight="1">
      <c r="C214" s="60"/>
      <c r="G214" s="60"/>
      <c r="K214" s="93"/>
      <c r="L214" s="94"/>
      <c r="Y214" s="147"/>
    </row>
    <row r="215" spans="3:25" s="58" customFormat="1" ht="15" customHeight="1">
      <c r="C215" s="60"/>
      <c r="G215" s="60"/>
      <c r="K215" s="93"/>
      <c r="L215" s="94"/>
      <c r="Y215" s="147"/>
    </row>
    <row r="216" spans="3:25" s="58" customFormat="1" ht="15" customHeight="1">
      <c r="C216" s="60"/>
      <c r="G216" s="60"/>
      <c r="K216" s="93"/>
      <c r="L216" s="94"/>
      <c r="Y216" s="147"/>
    </row>
    <row r="217" spans="3:25" s="58" customFormat="1" ht="15" customHeight="1">
      <c r="C217" s="60"/>
      <c r="G217" s="60"/>
      <c r="K217" s="93"/>
      <c r="L217" s="94"/>
      <c r="Y217" s="147"/>
    </row>
    <row r="218" spans="3:25" s="58" customFormat="1" ht="15" customHeight="1">
      <c r="C218" s="60"/>
      <c r="G218" s="60"/>
      <c r="K218" s="93"/>
      <c r="L218" s="94"/>
      <c r="Y218" s="147"/>
    </row>
    <row r="219" spans="3:25" s="58" customFormat="1" ht="15" customHeight="1">
      <c r="C219" s="60"/>
      <c r="G219" s="60"/>
      <c r="K219" s="93"/>
      <c r="L219" s="94"/>
      <c r="Y219" s="147"/>
    </row>
    <row r="220" spans="3:25" s="58" customFormat="1" ht="15" customHeight="1">
      <c r="C220" s="60"/>
      <c r="G220" s="60"/>
      <c r="K220" s="93"/>
      <c r="L220" s="94"/>
      <c r="Y220" s="147"/>
    </row>
    <row r="221" spans="3:25" s="58" customFormat="1" ht="15" customHeight="1">
      <c r="C221" s="60"/>
      <c r="G221" s="60"/>
      <c r="K221" s="93"/>
      <c r="L221" s="94"/>
      <c r="Y221" s="147"/>
    </row>
    <row r="222" spans="3:25" s="58" customFormat="1" ht="15" customHeight="1">
      <c r="C222" s="60"/>
      <c r="G222" s="60"/>
      <c r="K222" s="93"/>
      <c r="L222" s="94"/>
      <c r="Y222" s="147"/>
    </row>
    <row r="223" spans="3:25" s="58" customFormat="1" ht="15" customHeight="1">
      <c r="C223" s="60"/>
      <c r="G223" s="60"/>
      <c r="K223" s="93"/>
      <c r="L223" s="94"/>
      <c r="Y223" s="147"/>
    </row>
    <row r="224" spans="3:25" s="58" customFormat="1" ht="15" customHeight="1">
      <c r="C224" s="60"/>
      <c r="G224" s="60"/>
      <c r="K224" s="93"/>
      <c r="L224" s="94"/>
      <c r="Y224" s="147"/>
    </row>
    <row r="225" spans="3:25" s="58" customFormat="1" ht="15" customHeight="1">
      <c r="C225" s="60"/>
      <c r="G225" s="60"/>
      <c r="K225" s="93"/>
      <c r="L225" s="94"/>
      <c r="Y225" s="147"/>
    </row>
    <row r="226" spans="3:25" s="58" customFormat="1" ht="15" customHeight="1">
      <c r="C226" s="60"/>
      <c r="G226" s="60"/>
      <c r="K226" s="93"/>
      <c r="L226" s="94"/>
      <c r="Y226" s="147"/>
    </row>
    <row r="227" spans="3:25" s="58" customFormat="1" ht="15" customHeight="1">
      <c r="C227" s="60"/>
      <c r="G227" s="60"/>
      <c r="K227" s="93"/>
      <c r="L227" s="94"/>
      <c r="Y227" s="147"/>
    </row>
    <row r="228" spans="3:25" s="58" customFormat="1" ht="15" customHeight="1">
      <c r="C228" s="60"/>
      <c r="G228" s="60"/>
      <c r="K228" s="93"/>
      <c r="L228" s="94"/>
      <c r="Y228" s="147"/>
    </row>
    <row r="229" spans="3:25" s="58" customFormat="1" ht="15" customHeight="1">
      <c r="C229" s="60"/>
      <c r="G229" s="60"/>
      <c r="K229" s="93"/>
      <c r="L229" s="94"/>
      <c r="Y229" s="147"/>
    </row>
    <row r="230" spans="3:25" s="58" customFormat="1" ht="15" customHeight="1">
      <c r="C230" s="60"/>
      <c r="G230" s="60"/>
      <c r="K230" s="93"/>
      <c r="L230" s="94"/>
      <c r="Y230" s="147"/>
    </row>
    <row r="231" spans="3:25" s="58" customFormat="1" ht="15" customHeight="1">
      <c r="C231" s="60"/>
      <c r="G231" s="60"/>
      <c r="K231" s="93"/>
      <c r="L231" s="94"/>
      <c r="Y231" s="147"/>
    </row>
    <row r="232" spans="3:25" s="58" customFormat="1" ht="15" customHeight="1">
      <c r="C232" s="60"/>
      <c r="G232" s="60"/>
      <c r="K232" s="93"/>
      <c r="L232" s="94"/>
      <c r="Y232" s="147"/>
    </row>
    <row r="233" spans="3:25" s="58" customFormat="1" ht="15" customHeight="1">
      <c r="C233" s="60"/>
      <c r="G233" s="60"/>
      <c r="K233" s="93"/>
      <c r="L233" s="94"/>
      <c r="Y233" s="147"/>
    </row>
    <row r="234" spans="3:25" s="58" customFormat="1" ht="15" customHeight="1">
      <c r="C234" s="60"/>
      <c r="G234" s="60"/>
      <c r="K234" s="93"/>
      <c r="L234" s="94"/>
      <c r="Y234" s="147"/>
    </row>
    <row r="235" spans="3:25" s="58" customFormat="1" ht="15" customHeight="1">
      <c r="C235" s="60"/>
      <c r="G235" s="60"/>
      <c r="K235" s="93"/>
      <c r="L235" s="94"/>
      <c r="Y235" s="147"/>
    </row>
    <row r="236" spans="3:25" s="58" customFormat="1" ht="15" customHeight="1">
      <c r="C236" s="60"/>
      <c r="G236" s="60"/>
      <c r="K236" s="93"/>
      <c r="L236" s="94"/>
      <c r="Y236" s="147"/>
    </row>
    <row r="237" spans="3:25" s="58" customFormat="1" ht="15" customHeight="1">
      <c r="C237" s="60"/>
      <c r="G237" s="60"/>
      <c r="K237" s="93"/>
      <c r="L237" s="94"/>
      <c r="Y237" s="147"/>
    </row>
    <row r="238" spans="3:25" s="58" customFormat="1" ht="15" customHeight="1">
      <c r="C238" s="60"/>
      <c r="G238" s="60"/>
      <c r="K238" s="93"/>
      <c r="L238" s="94"/>
      <c r="Y238" s="147"/>
    </row>
    <row r="239" spans="3:25" s="58" customFormat="1" ht="15" customHeight="1">
      <c r="C239" s="60"/>
      <c r="G239" s="60"/>
      <c r="K239" s="93"/>
      <c r="L239" s="94"/>
      <c r="Y239" s="147"/>
    </row>
    <row r="240" spans="3:25" s="58" customFormat="1" ht="15" customHeight="1">
      <c r="C240" s="60"/>
      <c r="G240" s="60"/>
      <c r="K240" s="93"/>
      <c r="L240" s="94"/>
      <c r="Y240" s="147"/>
    </row>
    <row r="241" spans="3:25" s="58" customFormat="1" ht="15" customHeight="1">
      <c r="C241" s="60"/>
      <c r="G241" s="60"/>
      <c r="K241" s="93"/>
      <c r="L241" s="94"/>
      <c r="Y241" s="147"/>
    </row>
    <row r="242" spans="3:25" s="58" customFormat="1" ht="15" customHeight="1">
      <c r="C242" s="60"/>
      <c r="G242" s="60"/>
      <c r="K242" s="93"/>
      <c r="L242" s="94"/>
      <c r="Y242" s="147"/>
    </row>
    <row r="243" spans="3:25" s="58" customFormat="1" ht="15" customHeight="1">
      <c r="C243" s="60"/>
      <c r="G243" s="60"/>
      <c r="K243" s="93"/>
      <c r="L243" s="94"/>
      <c r="Y243" s="147"/>
    </row>
    <row r="244" spans="3:25" s="58" customFormat="1" ht="15" customHeight="1">
      <c r="C244" s="60"/>
      <c r="G244" s="60"/>
      <c r="K244" s="93"/>
      <c r="L244" s="94"/>
      <c r="Y244" s="147"/>
    </row>
    <row r="245" spans="3:25" s="58" customFormat="1" ht="15" customHeight="1">
      <c r="C245" s="60"/>
      <c r="G245" s="60"/>
      <c r="K245" s="93"/>
      <c r="L245" s="94"/>
      <c r="Y245" s="147"/>
    </row>
    <row r="246" spans="3:25" s="58" customFormat="1" ht="15" customHeight="1">
      <c r="C246" s="60"/>
      <c r="G246" s="60"/>
      <c r="K246" s="93"/>
      <c r="L246" s="94"/>
      <c r="Y246" s="147"/>
    </row>
    <row r="247" spans="3:25" s="58" customFormat="1" ht="15" customHeight="1">
      <c r="C247" s="60"/>
      <c r="G247" s="60"/>
      <c r="K247" s="93"/>
      <c r="L247" s="94"/>
      <c r="Y247" s="147"/>
    </row>
    <row r="248" spans="3:25" s="58" customFormat="1" ht="15" customHeight="1">
      <c r="C248" s="60"/>
      <c r="G248" s="60"/>
      <c r="K248" s="93"/>
      <c r="L248" s="94"/>
      <c r="Y248" s="147"/>
    </row>
    <row r="249" spans="3:25" s="58" customFormat="1" ht="15" customHeight="1">
      <c r="C249" s="60"/>
      <c r="G249" s="60"/>
      <c r="K249" s="93"/>
      <c r="L249" s="94"/>
      <c r="Y249" s="147"/>
    </row>
    <row r="250" spans="3:25" s="58" customFormat="1" ht="15" customHeight="1">
      <c r="C250" s="60"/>
      <c r="G250" s="60"/>
      <c r="K250" s="93"/>
      <c r="L250" s="94"/>
      <c r="Y250" s="147"/>
    </row>
    <row r="251" spans="3:25" s="58" customFormat="1" ht="15" customHeight="1">
      <c r="C251" s="60"/>
      <c r="G251" s="60"/>
      <c r="K251" s="93"/>
      <c r="L251" s="94"/>
      <c r="Y251" s="147"/>
    </row>
    <row r="252" spans="3:25" s="58" customFormat="1" ht="15" customHeight="1">
      <c r="C252" s="60"/>
      <c r="G252" s="60"/>
      <c r="K252" s="93"/>
      <c r="L252" s="94"/>
      <c r="Y252" s="147"/>
    </row>
    <row r="253" spans="3:25" s="58" customFormat="1" ht="15" customHeight="1">
      <c r="C253" s="60"/>
      <c r="G253" s="60"/>
      <c r="K253" s="93"/>
      <c r="L253" s="94"/>
      <c r="Y253" s="147"/>
    </row>
    <row r="254" spans="3:25" s="58" customFormat="1" ht="15" customHeight="1">
      <c r="C254" s="60"/>
      <c r="G254" s="60"/>
      <c r="K254" s="93"/>
      <c r="L254" s="94"/>
      <c r="Y254" s="147"/>
    </row>
    <row r="255" spans="3:25" s="58" customFormat="1" ht="15" customHeight="1">
      <c r="C255" s="60"/>
      <c r="G255" s="60"/>
      <c r="K255" s="93"/>
      <c r="L255" s="94"/>
      <c r="Y255" s="147"/>
    </row>
    <row r="256" spans="3:25" s="58" customFormat="1" ht="15" customHeight="1">
      <c r="C256" s="60"/>
      <c r="G256" s="60"/>
      <c r="K256" s="93"/>
      <c r="L256" s="94"/>
      <c r="Y256" s="147"/>
    </row>
    <row r="257" spans="3:25" s="58" customFormat="1" ht="15" customHeight="1">
      <c r="C257" s="60"/>
      <c r="G257" s="60"/>
      <c r="K257" s="93"/>
      <c r="L257" s="94"/>
      <c r="Y257" s="147"/>
    </row>
    <row r="258" spans="3:25" s="58" customFormat="1" ht="15" customHeight="1">
      <c r="C258" s="60"/>
      <c r="G258" s="60"/>
      <c r="K258" s="93"/>
      <c r="L258" s="94"/>
      <c r="Y258" s="147"/>
    </row>
    <row r="259" spans="3:25" s="58" customFormat="1" ht="15" customHeight="1">
      <c r="C259" s="60"/>
      <c r="G259" s="60"/>
      <c r="K259" s="93"/>
      <c r="L259" s="94"/>
      <c r="Y259" s="147"/>
    </row>
    <row r="260" spans="3:25" s="58" customFormat="1" ht="15" customHeight="1">
      <c r="C260" s="60"/>
      <c r="G260" s="60"/>
      <c r="K260" s="93"/>
      <c r="L260" s="94"/>
      <c r="Y260" s="147"/>
    </row>
    <row r="261" spans="3:25" s="58" customFormat="1" ht="15" customHeight="1">
      <c r="C261" s="60"/>
      <c r="G261" s="60"/>
      <c r="K261" s="93"/>
      <c r="L261" s="94"/>
      <c r="Y261" s="147"/>
    </row>
    <row r="262" spans="3:25" s="58" customFormat="1" ht="15" customHeight="1">
      <c r="C262" s="60"/>
      <c r="G262" s="60"/>
      <c r="K262" s="93"/>
      <c r="L262" s="94"/>
      <c r="Y262" s="147"/>
    </row>
    <row r="263" spans="3:25" s="58" customFormat="1" ht="15" customHeight="1">
      <c r="C263" s="60"/>
      <c r="G263" s="60"/>
      <c r="K263" s="93"/>
      <c r="L263" s="94"/>
      <c r="Y263" s="147"/>
    </row>
    <row r="264" spans="3:25" s="58" customFormat="1" ht="15" customHeight="1">
      <c r="C264" s="60"/>
      <c r="G264" s="60"/>
      <c r="K264" s="93"/>
      <c r="L264" s="94"/>
      <c r="Y264" s="147"/>
    </row>
    <row r="265" spans="3:25" s="58" customFormat="1" ht="15" customHeight="1">
      <c r="C265" s="60"/>
      <c r="G265" s="60"/>
      <c r="K265" s="93"/>
      <c r="L265" s="94"/>
      <c r="Y265" s="147"/>
    </row>
    <row r="266" spans="3:25" s="58" customFormat="1" ht="15" customHeight="1">
      <c r="C266" s="60"/>
      <c r="G266" s="60"/>
      <c r="K266" s="93"/>
      <c r="L266" s="94"/>
      <c r="Y266" s="147"/>
    </row>
    <row r="267" spans="3:25" s="58" customFormat="1" ht="15" customHeight="1">
      <c r="C267" s="60"/>
      <c r="G267" s="60"/>
      <c r="K267" s="93"/>
      <c r="L267" s="94"/>
      <c r="Y267" s="147"/>
    </row>
    <row r="268" spans="3:25" s="58" customFormat="1" ht="15" customHeight="1">
      <c r="C268" s="60"/>
      <c r="G268" s="60"/>
      <c r="K268" s="93"/>
      <c r="L268" s="94"/>
      <c r="Y268" s="147"/>
    </row>
    <row r="269" spans="3:25" s="58" customFormat="1" ht="15" customHeight="1">
      <c r="C269" s="60"/>
      <c r="G269" s="60"/>
      <c r="K269" s="93"/>
      <c r="L269" s="94"/>
      <c r="Y269" s="147"/>
    </row>
    <row r="270" spans="3:25" s="58" customFormat="1" ht="15" customHeight="1">
      <c r="C270" s="60"/>
      <c r="G270" s="60"/>
      <c r="K270" s="93"/>
      <c r="L270" s="94"/>
      <c r="Y270" s="147"/>
    </row>
    <row r="271" spans="3:25" s="58" customFormat="1" ht="15" customHeight="1">
      <c r="C271" s="60"/>
      <c r="G271" s="60"/>
      <c r="K271" s="93"/>
      <c r="L271" s="94"/>
      <c r="Y271" s="147"/>
    </row>
    <row r="272" spans="3:25" s="58" customFormat="1" ht="15" customHeight="1">
      <c r="C272" s="60"/>
      <c r="G272" s="60"/>
      <c r="K272" s="93"/>
      <c r="L272" s="94"/>
      <c r="Y272" s="147"/>
    </row>
    <row r="273" spans="3:25" s="58" customFormat="1" ht="15" customHeight="1">
      <c r="C273" s="60"/>
      <c r="G273" s="60"/>
      <c r="K273" s="93"/>
      <c r="L273" s="94"/>
      <c r="Y273" s="147"/>
    </row>
    <row r="274" spans="3:25" s="58" customFormat="1" ht="15" customHeight="1">
      <c r="C274" s="60"/>
      <c r="G274" s="60"/>
      <c r="K274" s="93"/>
      <c r="L274" s="94"/>
      <c r="Y274" s="147"/>
    </row>
    <row r="275" spans="3:25" s="58" customFormat="1" ht="15" customHeight="1">
      <c r="C275" s="60"/>
      <c r="G275" s="60"/>
      <c r="K275" s="93"/>
      <c r="L275" s="94"/>
      <c r="Y275" s="147"/>
    </row>
    <row r="276" spans="3:25" s="58" customFormat="1" ht="15" customHeight="1">
      <c r="C276" s="60"/>
      <c r="G276" s="60"/>
      <c r="K276" s="93"/>
      <c r="L276" s="94"/>
      <c r="Y276" s="147"/>
    </row>
    <row r="277" spans="3:25" s="58" customFormat="1" ht="15" customHeight="1">
      <c r="C277" s="60"/>
      <c r="G277" s="60"/>
      <c r="K277" s="93"/>
      <c r="L277" s="94"/>
      <c r="Y277" s="147"/>
    </row>
    <row r="278" spans="3:25" s="58" customFormat="1" ht="15" customHeight="1">
      <c r="C278" s="60"/>
      <c r="G278" s="60"/>
      <c r="K278" s="93"/>
      <c r="L278" s="94"/>
      <c r="Y278" s="147"/>
    </row>
    <row r="279" spans="3:25" s="58" customFormat="1" ht="15" customHeight="1">
      <c r="C279" s="60"/>
      <c r="G279" s="60"/>
      <c r="K279" s="93"/>
      <c r="L279" s="94"/>
      <c r="Y279" s="147"/>
    </row>
    <row r="280" spans="3:25" s="58" customFormat="1" ht="15" customHeight="1">
      <c r="C280" s="60"/>
      <c r="G280" s="60"/>
      <c r="K280" s="93"/>
      <c r="L280" s="94"/>
      <c r="Y280" s="147"/>
    </row>
    <row r="281" spans="3:25" s="58" customFormat="1" ht="15" customHeight="1">
      <c r="C281" s="60"/>
      <c r="G281" s="60"/>
      <c r="K281" s="93"/>
      <c r="L281" s="94"/>
      <c r="Y281" s="147"/>
    </row>
    <row r="282" spans="3:25" s="58" customFormat="1" ht="15" customHeight="1">
      <c r="C282" s="60"/>
      <c r="G282" s="60"/>
      <c r="K282" s="93"/>
      <c r="L282" s="94"/>
      <c r="Y282" s="147"/>
    </row>
    <row r="283" spans="3:25" s="58" customFormat="1" ht="15" customHeight="1">
      <c r="C283" s="60"/>
      <c r="G283" s="60"/>
      <c r="K283" s="93"/>
      <c r="L283" s="94"/>
      <c r="Y283" s="147"/>
    </row>
    <row r="284" spans="3:25" s="58" customFormat="1" ht="15" customHeight="1">
      <c r="C284" s="60"/>
      <c r="G284" s="60"/>
      <c r="K284" s="93"/>
      <c r="L284" s="94"/>
      <c r="Y284" s="147"/>
    </row>
    <row r="285" spans="3:25" s="58" customFormat="1" ht="15" customHeight="1">
      <c r="C285" s="60"/>
      <c r="G285" s="60"/>
      <c r="K285" s="93"/>
      <c r="L285" s="94"/>
      <c r="Y285" s="147"/>
    </row>
    <row r="286" spans="3:25" s="58" customFormat="1" ht="15" customHeight="1">
      <c r="C286" s="60"/>
      <c r="G286" s="60"/>
      <c r="K286" s="93"/>
      <c r="L286" s="94"/>
      <c r="Y286" s="147"/>
    </row>
    <row r="287" spans="3:25" s="58" customFormat="1" ht="15" customHeight="1">
      <c r="C287" s="60"/>
      <c r="G287" s="60"/>
      <c r="K287" s="93"/>
      <c r="L287" s="94"/>
      <c r="Y287" s="147"/>
    </row>
    <row r="288" spans="3:25" s="58" customFormat="1" ht="15" customHeight="1">
      <c r="C288" s="60"/>
      <c r="G288" s="60"/>
      <c r="K288" s="93"/>
      <c r="L288" s="94"/>
      <c r="Y288" s="147"/>
    </row>
    <row r="289" spans="3:25" s="58" customFormat="1" ht="15" customHeight="1">
      <c r="C289" s="60"/>
      <c r="G289" s="60"/>
      <c r="K289" s="93"/>
      <c r="L289" s="94"/>
      <c r="Y289" s="147"/>
    </row>
    <row r="290" spans="3:25" s="58" customFormat="1" ht="15" customHeight="1">
      <c r="C290" s="60"/>
      <c r="G290" s="60"/>
      <c r="K290" s="93"/>
      <c r="L290" s="94"/>
      <c r="Y290" s="147"/>
    </row>
    <row r="291" spans="3:25" s="58" customFormat="1" ht="15" customHeight="1">
      <c r="C291" s="60"/>
      <c r="G291" s="60"/>
      <c r="K291" s="93"/>
      <c r="L291" s="94"/>
      <c r="Y291" s="147"/>
    </row>
    <row r="292" spans="3:25" s="58" customFormat="1" ht="15" customHeight="1">
      <c r="C292" s="60"/>
      <c r="G292" s="60"/>
      <c r="K292" s="93"/>
      <c r="L292" s="94"/>
      <c r="Y292" s="147"/>
    </row>
    <row r="293" spans="3:25" s="58" customFormat="1" ht="15" customHeight="1">
      <c r="C293" s="60"/>
      <c r="G293" s="60"/>
      <c r="K293" s="93"/>
      <c r="L293" s="94"/>
      <c r="Y293" s="147"/>
    </row>
    <row r="294" spans="3:25" s="58" customFormat="1" ht="15" customHeight="1">
      <c r="C294" s="60"/>
      <c r="G294" s="60"/>
      <c r="K294" s="93"/>
      <c r="L294" s="94"/>
      <c r="Y294" s="147"/>
    </row>
    <row r="295" spans="3:25" s="58" customFormat="1" ht="15" customHeight="1">
      <c r="C295" s="60"/>
      <c r="G295" s="60"/>
      <c r="K295" s="93"/>
      <c r="L295" s="94"/>
      <c r="Y295" s="147"/>
    </row>
    <row r="296" spans="3:25" s="58" customFormat="1" ht="15" customHeight="1">
      <c r="C296" s="60"/>
      <c r="G296" s="60"/>
      <c r="K296" s="93"/>
      <c r="L296" s="94"/>
      <c r="Y296" s="147"/>
    </row>
    <row r="297" spans="3:25" s="58" customFormat="1" ht="15" customHeight="1">
      <c r="C297" s="60"/>
      <c r="G297" s="60"/>
      <c r="K297" s="93"/>
      <c r="L297" s="94"/>
      <c r="Y297" s="147"/>
    </row>
    <row r="298" spans="3:25" s="58" customFormat="1" ht="15" customHeight="1">
      <c r="C298" s="60"/>
      <c r="G298" s="60"/>
      <c r="K298" s="93"/>
      <c r="L298" s="94"/>
      <c r="Y298" s="147"/>
    </row>
    <row r="299" spans="3:25" s="58" customFormat="1" ht="15" customHeight="1">
      <c r="C299" s="60"/>
      <c r="G299" s="60"/>
      <c r="K299" s="93"/>
      <c r="L299" s="94"/>
      <c r="Y299" s="147"/>
    </row>
    <row r="300" spans="3:25" s="58" customFormat="1" ht="15" customHeight="1">
      <c r="C300" s="60"/>
      <c r="G300" s="60"/>
      <c r="K300" s="93"/>
      <c r="L300" s="94"/>
      <c r="Y300" s="147"/>
    </row>
    <row r="301" spans="3:25" s="58" customFormat="1" ht="15" customHeight="1">
      <c r="C301" s="60"/>
      <c r="G301" s="60"/>
      <c r="K301" s="93"/>
      <c r="L301" s="94"/>
      <c r="Y301" s="147"/>
    </row>
    <row r="302" spans="3:25" s="58" customFormat="1" ht="15" customHeight="1">
      <c r="C302" s="60"/>
      <c r="G302" s="60"/>
      <c r="K302" s="93"/>
      <c r="L302" s="94"/>
      <c r="Y302" s="147"/>
    </row>
    <row r="303" spans="3:25" s="58" customFormat="1" ht="15" customHeight="1">
      <c r="C303" s="60"/>
      <c r="G303" s="60"/>
      <c r="K303" s="93"/>
      <c r="L303" s="94"/>
      <c r="Y303" s="147"/>
    </row>
    <row r="304" spans="3:25" s="58" customFormat="1" ht="15" customHeight="1">
      <c r="C304" s="60"/>
      <c r="G304" s="60"/>
      <c r="K304" s="93"/>
      <c r="L304" s="94"/>
      <c r="Y304" s="147"/>
    </row>
    <row r="305" spans="3:25" s="58" customFormat="1" ht="15" customHeight="1">
      <c r="C305" s="60"/>
      <c r="G305" s="60"/>
      <c r="K305" s="93"/>
      <c r="L305" s="94"/>
      <c r="Y305" s="147"/>
    </row>
    <row r="306" spans="3:25" s="58" customFormat="1" ht="15" customHeight="1">
      <c r="C306" s="60"/>
      <c r="G306" s="60"/>
      <c r="K306" s="93"/>
      <c r="L306" s="94"/>
      <c r="Y306" s="147"/>
    </row>
    <row r="307" spans="3:25" s="58" customFormat="1" ht="15" customHeight="1">
      <c r="C307" s="60"/>
      <c r="G307" s="60"/>
      <c r="K307" s="93"/>
      <c r="L307" s="94"/>
      <c r="Y307" s="147"/>
    </row>
    <row r="308" spans="3:25" s="58" customFormat="1" ht="15" customHeight="1">
      <c r="C308" s="60"/>
      <c r="G308" s="60"/>
      <c r="K308" s="93"/>
      <c r="L308" s="94"/>
      <c r="Y308" s="147"/>
    </row>
    <row r="309" spans="3:25" s="58" customFormat="1" ht="15" customHeight="1">
      <c r="C309" s="60"/>
      <c r="G309" s="60"/>
      <c r="K309" s="93"/>
      <c r="L309" s="94"/>
      <c r="Y309" s="147"/>
    </row>
    <row r="310" spans="3:25" s="58" customFormat="1" ht="15" customHeight="1">
      <c r="C310" s="60"/>
      <c r="G310" s="60"/>
      <c r="K310" s="93"/>
      <c r="L310" s="94"/>
      <c r="Y310" s="147"/>
    </row>
    <row r="311" spans="3:25" s="58" customFormat="1" ht="15" customHeight="1">
      <c r="C311" s="60"/>
      <c r="G311" s="60"/>
      <c r="K311" s="93"/>
      <c r="L311" s="94"/>
      <c r="Y311" s="147"/>
    </row>
    <row r="312" spans="3:25" s="58" customFormat="1" ht="15" customHeight="1">
      <c r="C312" s="60"/>
      <c r="G312" s="60"/>
      <c r="K312" s="93"/>
      <c r="L312" s="94"/>
      <c r="Y312" s="147"/>
    </row>
    <row r="313" spans="3:25" s="58" customFormat="1" ht="15" customHeight="1">
      <c r="C313" s="60"/>
      <c r="G313" s="60"/>
      <c r="K313" s="93"/>
      <c r="L313" s="94"/>
      <c r="Y313" s="147"/>
    </row>
    <row r="314" spans="3:25" s="58" customFormat="1" ht="15" customHeight="1">
      <c r="C314" s="60"/>
      <c r="G314" s="60"/>
      <c r="K314" s="93"/>
      <c r="L314" s="94"/>
      <c r="Y314" s="147"/>
    </row>
    <row r="315" spans="3:25" s="58" customFormat="1" ht="15" customHeight="1">
      <c r="C315" s="60"/>
      <c r="G315" s="60"/>
      <c r="K315" s="93"/>
      <c r="L315" s="94"/>
      <c r="Y315" s="147"/>
    </row>
    <row r="316" spans="3:25" s="58" customFormat="1" ht="15" customHeight="1">
      <c r="C316" s="60"/>
      <c r="G316" s="60"/>
      <c r="K316" s="93"/>
      <c r="L316" s="94"/>
      <c r="Y316" s="147"/>
    </row>
    <row r="317" spans="3:25" s="58" customFormat="1" ht="15" customHeight="1">
      <c r="C317" s="60"/>
      <c r="G317" s="60"/>
      <c r="K317" s="93"/>
      <c r="L317" s="94"/>
      <c r="Y317" s="147"/>
    </row>
    <row r="318" spans="3:25" s="58" customFormat="1" ht="15" customHeight="1">
      <c r="C318" s="60"/>
      <c r="G318" s="60"/>
      <c r="K318" s="93"/>
      <c r="L318" s="94"/>
      <c r="Y318" s="147"/>
    </row>
    <row r="319" spans="3:25" s="58" customFormat="1" ht="15" customHeight="1">
      <c r="C319" s="60"/>
      <c r="G319" s="60"/>
      <c r="K319" s="93"/>
      <c r="L319" s="94"/>
      <c r="Y319" s="147"/>
    </row>
    <row r="320" spans="3:25" s="58" customFormat="1" ht="15" customHeight="1">
      <c r="C320" s="60"/>
      <c r="G320" s="60"/>
      <c r="K320" s="93"/>
      <c r="L320" s="94"/>
      <c r="Y320" s="147"/>
    </row>
    <row r="321" spans="3:25" s="58" customFormat="1" ht="15" customHeight="1">
      <c r="C321" s="60"/>
      <c r="G321" s="60"/>
      <c r="K321" s="93"/>
      <c r="L321" s="94"/>
      <c r="Y321" s="147"/>
    </row>
    <row r="322" spans="3:25" s="58" customFormat="1" ht="15" customHeight="1">
      <c r="C322" s="60"/>
      <c r="G322" s="60"/>
      <c r="K322" s="93"/>
      <c r="L322" s="94"/>
      <c r="Y322" s="147"/>
    </row>
    <row r="323" spans="3:25" s="58" customFormat="1" ht="15" customHeight="1">
      <c r="C323" s="60"/>
      <c r="G323" s="60"/>
      <c r="K323" s="93"/>
      <c r="L323" s="94"/>
      <c r="Y323" s="147"/>
    </row>
    <row r="324" spans="3:25" s="58" customFormat="1" ht="15" customHeight="1">
      <c r="C324" s="60"/>
      <c r="G324" s="60"/>
      <c r="K324" s="93"/>
      <c r="L324" s="94"/>
      <c r="Y324" s="147"/>
    </row>
    <row r="325" spans="3:25" s="58" customFormat="1" ht="15" customHeight="1">
      <c r="C325" s="60"/>
      <c r="G325" s="60"/>
      <c r="K325" s="93"/>
      <c r="L325" s="94"/>
      <c r="Y325" s="147"/>
    </row>
    <row r="326" spans="3:25" s="58" customFormat="1" ht="15" customHeight="1">
      <c r="C326" s="60"/>
      <c r="G326" s="60"/>
      <c r="K326" s="93"/>
      <c r="L326" s="94"/>
      <c r="Y326" s="147"/>
    </row>
    <row r="327" spans="3:25" s="58" customFormat="1" ht="15" customHeight="1">
      <c r="C327" s="60"/>
      <c r="G327" s="60"/>
      <c r="K327" s="93"/>
      <c r="L327" s="94"/>
      <c r="Y327" s="147"/>
    </row>
    <row r="328" spans="3:25" s="58" customFormat="1" ht="15" customHeight="1">
      <c r="C328" s="60"/>
      <c r="G328" s="60"/>
      <c r="K328" s="93"/>
      <c r="L328" s="94"/>
      <c r="Y328" s="147"/>
    </row>
    <row r="329" spans="3:25" s="58" customFormat="1" ht="15" customHeight="1">
      <c r="C329" s="60"/>
      <c r="G329" s="60"/>
      <c r="K329" s="93"/>
      <c r="L329" s="94"/>
      <c r="Y329" s="147"/>
    </row>
    <row r="330" spans="3:25" s="58" customFormat="1" ht="15" customHeight="1">
      <c r="C330" s="60"/>
      <c r="G330" s="60"/>
      <c r="K330" s="93"/>
      <c r="L330" s="94"/>
      <c r="Y330" s="147"/>
    </row>
    <row r="331" spans="3:25" s="58" customFormat="1" ht="15" customHeight="1">
      <c r="C331" s="60"/>
      <c r="G331" s="60"/>
      <c r="K331" s="93"/>
      <c r="L331" s="94"/>
      <c r="Y331" s="147"/>
    </row>
    <row r="332" spans="3:25" s="58" customFormat="1" ht="15" customHeight="1">
      <c r="C332" s="60"/>
      <c r="G332" s="60"/>
      <c r="K332" s="93"/>
      <c r="L332" s="94"/>
      <c r="Y332" s="147"/>
    </row>
    <row r="333" spans="3:25" s="58" customFormat="1" ht="15" customHeight="1">
      <c r="C333" s="60"/>
      <c r="G333" s="60"/>
      <c r="K333" s="93"/>
      <c r="L333" s="94"/>
      <c r="Y333" s="147"/>
    </row>
    <row r="334" spans="3:25" s="58" customFormat="1" ht="15" customHeight="1">
      <c r="C334" s="60"/>
      <c r="G334" s="60"/>
      <c r="K334" s="93"/>
      <c r="L334" s="94"/>
      <c r="Y334" s="147"/>
    </row>
    <row r="335" spans="3:25" s="58" customFormat="1" ht="15" customHeight="1">
      <c r="C335" s="60"/>
      <c r="G335" s="60"/>
      <c r="K335" s="93"/>
      <c r="L335" s="94"/>
      <c r="Y335" s="147"/>
    </row>
    <row r="336" spans="3:25" s="58" customFormat="1" ht="15" customHeight="1">
      <c r="C336" s="60"/>
      <c r="G336" s="60"/>
      <c r="K336" s="93"/>
      <c r="L336" s="94"/>
      <c r="Y336" s="147"/>
    </row>
    <row r="337" spans="3:25" s="58" customFormat="1" ht="15" customHeight="1">
      <c r="C337" s="60"/>
      <c r="G337" s="60"/>
      <c r="K337" s="93"/>
      <c r="L337" s="94"/>
      <c r="Y337" s="147"/>
    </row>
    <row r="338" spans="3:25" s="58" customFormat="1" ht="15" customHeight="1">
      <c r="C338" s="60"/>
      <c r="G338" s="60"/>
      <c r="K338" s="93"/>
      <c r="L338" s="94"/>
      <c r="Y338" s="147"/>
    </row>
    <row r="339" spans="3:25" s="58" customFormat="1" ht="15" customHeight="1">
      <c r="C339" s="60"/>
      <c r="G339" s="60"/>
      <c r="K339" s="93"/>
      <c r="L339" s="94"/>
      <c r="Y339" s="147"/>
    </row>
    <row r="340" spans="3:25" s="58" customFormat="1" ht="15" customHeight="1">
      <c r="C340" s="60"/>
      <c r="G340" s="60"/>
      <c r="K340" s="93"/>
      <c r="L340" s="94"/>
      <c r="Y340" s="147"/>
    </row>
    <row r="341" spans="3:25" s="58" customFormat="1" ht="15" customHeight="1">
      <c r="C341" s="60"/>
      <c r="G341" s="60"/>
      <c r="K341" s="93"/>
      <c r="L341" s="94"/>
      <c r="Y341" s="147"/>
    </row>
    <row r="342" spans="3:25" s="58" customFormat="1" ht="15" customHeight="1">
      <c r="C342" s="60"/>
      <c r="G342" s="60"/>
      <c r="K342" s="93"/>
      <c r="L342" s="94"/>
      <c r="Y342" s="147"/>
    </row>
    <row r="343" spans="3:25" s="58" customFormat="1" ht="15" customHeight="1">
      <c r="C343" s="60"/>
      <c r="G343" s="60"/>
      <c r="K343" s="93"/>
      <c r="L343" s="94"/>
      <c r="Y343" s="147"/>
    </row>
    <row r="344" spans="3:25" s="58" customFormat="1" ht="15" customHeight="1">
      <c r="C344" s="60"/>
      <c r="G344" s="60"/>
      <c r="K344" s="93"/>
      <c r="L344" s="94"/>
      <c r="Y344" s="147"/>
    </row>
    <row r="345" spans="3:25" s="58" customFormat="1" ht="15" customHeight="1">
      <c r="C345" s="60"/>
      <c r="G345" s="60"/>
      <c r="K345" s="93"/>
      <c r="L345" s="94"/>
      <c r="Y345" s="147"/>
    </row>
    <row r="346" spans="3:25" s="58" customFormat="1" ht="15" customHeight="1">
      <c r="C346" s="60"/>
      <c r="G346" s="60"/>
      <c r="K346" s="93"/>
      <c r="L346" s="94"/>
      <c r="Y346" s="147"/>
    </row>
    <row r="347" spans="3:25" s="58" customFormat="1" ht="15" customHeight="1">
      <c r="C347" s="60"/>
      <c r="G347" s="60"/>
      <c r="K347" s="93"/>
      <c r="L347" s="94"/>
      <c r="Y347" s="147"/>
    </row>
    <row r="348" spans="3:25" s="58" customFormat="1" ht="15" customHeight="1">
      <c r="C348" s="60"/>
      <c r="G348" s="60"/>
      <c r="K348" s="93"/>
      <c r="L348" s="94"/>
      <c r="Y348" s="147"/>
    </row>
    <row r="349" spans="3:25" s="58" customFormat="1" ht="15" customHeight="1">
      <c r="C349" s="60"/>
      <c r="G349" s="60"/>
      <c r="K349" s="93"/>
      <c r="L349" s="94"/>
      <c r="Y349" s="147"/>
    </row>
    <row r="350" spans="3:25" s="58" customFormat="1" ht="15" customHeight="1">
      <c r="C350" s="60"/>
      <c r="G350" s="60"/>
      <c r="K350" s="93"/>
      <c r="L350" s="94"/>
      <c r="Y350" s="147"/>
    </row>
    <row r="351" spans="3:25" s="58" customFormat="1" ht="15" customHeight="1">
      <c r="C351" s="60"/>
      <c r="G351" s="60"/>
      <c r="K351" s="93"/>
      <c r="L351" s="94"/>
      <c r="Y351" s="147"/>
    </row>
    <row r="352" spans="3:25" s="58" customFormat="1" ht="15" customHeight="1">
      <c r="C352" s="60"/>
      <c r="G352" s="60"/>
      <c r="K352" s="93"/>
      <c r="L352" s="94"/>
      <c r="Y352" s="147"/>
    </row>
    <row r="353" spans="3:25" s="58" customFormat="1" ht="15" customHeight="1">
      <c r="C353" s="60"/>
      <c r="G353" s="60"/>
      <c r="K353" s="93"/>
      <c r="L353" s="94"/>
      <c r="Y353" s="147"/>
    </row>
    <row r="354" spans="3:25" s="58" customFormat="1" ht="15" customHeight="1">
      <c r="C354" s="60"/>
      <c r="G354" s="60"/>
      <c r="K354" s="93"/>
      <c r="L354" s="94"/>
      <c r="Y354" s="147"/>
    </row>
    <row r="355" spans="3:25" s="58" customFormat="1" ht="15" customHeight="1">
      <c r="C355" s="60"/>
      <c r="G355" s="60"/>
      <c r="K355" s="93"/>
      <c r="L355" s="94"/>
      <c r="Y355" s="147"/>
    </row>
    <row r="356" spans="3:25" s="58" customFormat="1" ht="15" customHeight="1">
      <c r="C356" s="60"/>
      <c r="G356" s="60"/>
      <c r="K356" s="93"/>
      <c r="L356" s="94"/>
      <c r="Y356" s="147"/>
    </row>
    <row r="357" spans="3:25" s="58" customFormat="1" ht="15" customHeight="1">
      <c r="C357" s="60"/>
      <c r="G357" s="60"/>
      <c r="K357" s="93"/>
      <c r="L357" s="94"/>
      <c r="Y357" s="147"/>
    </row>
    <row r="358" spans="3:25" s="58" customFormat="1" ht="15" customHeight="1">
      <c r="C358" s="60"/>
      <c r="G358" s="60"/>
      <c r="K358" s="93"/>
      <c r="L358" s="94"/>
      <c r="Y358" s="147"/>
    </row>
    <row r="359" spans="3:25" s="58" customFormat="1" ht="15" customHeight="1">
      <c r="C359" s="60"/>
      <c r="G359" s="60"/>
      <c r="K359" s="93"/>
      <c r="L359" s="94"/>
      <c r="Y359" s="147"/>
    </row>
    <row r="360" spans="3:25" s="58" customFormat="1" ht="15" customHeight="1">
      <c r="C360" s="60"/>
      <c r="G360" s="60"/>
      <c r="K360" s="93"/>
      <c r="L360" s="94"/>
      <c r="Y360" s="147"/>
    </row>
    <row r="361" spans="3:25" s="58" customFormat="1" ht="15" customHeight="1">
      <c r="C361" s="60"/>
      <c r="G361" s="60"/>
      <c r="K361" s="93"/>
      <c r="L361" s="94"/>
      <c r="Y361" s="147"/>
    </row>
    <row r="362" spans="3:25" s="58" customFormat="1" ht="15" customHeight="1">
      <c r="C362" s="60"/>
      <c r="G362" s="60"/>
      <c r="K362" s="93"/>
      <c r="L362" s="94"/>
      <c r="Y362" s="147"/>
    </row>
    <row r="363" spans="3:25" s="58" customFormat="1" ht="15" customHeight="1">
      <c r="C363" s="60"/>
      <c r="G363" s="60"/>
      <c r="K363" s="93"/>
      <c r="L363" s="94"/>
      <c r="Y363" s="147"/>
    </row>
    <row r="364" spans="3:25" s="58" customFormat="1" ht="15" customHeight="1">
      <c r="C364" s="60"/>
      <c r="G364" s="60"/>
      <c r="K364" s="93"/>
      <c r="L364" s="94"/>
      <c r="Y364" s="147"/>
    </row>
    <row r="365" spans="3:25" s="58" customFormat="1" ht="15" customHeight="1">
      <c r="C365" s="60"/>
      <c r="G365" s="60"/>
      <c r="K365" s="93"/>
      <c r="L365" s="94"/>
      <c r="Y365" s="147"/>
    </row>
    <row r="366" spans="3:25" s="58" customFormat="1" ht="15" customHeight="1">
      <c r="C366" s="60"/>
      <c r="G366" s="60"/>
      <c r="K366" s="93"/>
      <c r="L366" s="94"/>
      <c r="Y366" s="147"/>
    </row>
    <row r="367" spans="3:25" s="58" customFormat="1" ht="15" customHeight="1">
      <c r="C367" s="60"/>
      <c r="G367" s="60"/>
      <c r="K367" s="93"/>
      <c r="L367" s="94"/>
      <c r="Y367" s="147"/>
    </row>
    <row r="368" spans="3:25" s="58" customFormat="1" ht="15" customHeight="1">
      <c r="C368" s="60"/>
      <c r="G368" s="60"/>
      <c r="K368" s="93"/>
      <c r="L368" s="94"/>
      <c r="Y368" s="147"/>
    </row>
    <row r="369" spans="3:25" s="58" customFormat="1" ht="15" customHeight="1">
      <c r="C369" s="60"/>
      <c r="G369" s="60"/>
      <c r="K369" s="93"/>
      <c r="L369" s="94"/>
      <c r="Y369" s="147"/>
    </row>
    <row r="370" spans="3:25" s="58" customFormat="1" ht="15" customHeight="1">
      <c r="C370" s="60"/>
      <c r="G370" s="60"/>
      <c r="K370" s="93"/>
      <c r="L370" s="94"/>
      <c r="Y370" s="147"/>
    </row>
    <row r="371" spans="3:25" s="58" customFormat="1" ht="15" customHeight="1">
      <c r="C371" s="60"/>
      <c r="G371" s="60"/>
      <c r="K371" s="93"/>
      <c r="L371" s="94"/>
      <c r="Y371" s="147"/>
    </row>
    <row r="372" spans="3:25" s="58" customFormat="1" ht="15" customHeight="1">
      <c r="C372" s="60"/>
      <c r="G372" s="60"/>
      <c r="K372" s="93"/>
      <c r="L372" s="94"/>
      <c r="Y372" s="147"/>
    </row>
    <row r="373" spans="3:25" s="58" customFormat="1" ht="15" customHeight="1">
      <c r="C373" s="60"/>
      <c r="G373" s="60"/>
      <c r="K373" s="93"/>
      <c r="L373" s="94"/>
      <c r="Y373" s="147"/>
    </row>
    <row r="374" spans="3:25" s="58" customFormat="1" ht="15" customHeight="1">
      <c r="C374" s="60"/>
      <c r="G374" s="60"/>
      <c r="K374" s="93"/>
      <c r="L374" s="94"/>
      <c r="Y374" s="147"/>
    </row>
    <row r="375" spans="3:25" s="58" customFormat="1" ht="15" customHeight="1">
      <c r="C375" s="60"/>
      <c r="G375" s="60"/>
      <c r="K375" s="93"/>
      <c r="L375" s="94"/>
      <c r="Y375" s="147"/>
    </row>
    <row r="376" spans="3:25" s="58" customFormat="1" ht="15" customHeight="1">
      <c r="C376" s="60"/>
      <c r="G376" s="60"/>
      <c r="K376" s="93"/>
      <c r="L376" s="94"/>
      <c r="Y376" s="147"/>
    </row>
    <row r="377" spans="3:25" s="58" customFormat="1" ht="15" customHeight="1">
      <c r="C377" s="60"/>
      <c r="G377" s="60"/>
      <c r="K377" s="93"/>
      <c r="L377" s="94"/>
      <c r="Y377" s="147"/>
    </row>
    <row r="378" spans="3:25" s="58" customFormat="1" ht="15" customHeight="1">
      <c r="C378" s="60"/>
      <c r="G378" s="60"/>
      <c r="K378" s="93"/>
      <c r="L378" s="94"/>
      <c r="Y378" s="147"/>
    </row>
    <row r="379" spans="3:25" s="58" customFormat="1" ht="15" customHeight="1">
      <c r="C379" s="60"/>
      <c r="G379" s="60"/>
      <c r="K379" s="93"/>
      <c r="L379" s="94"/>
      <c r="Y379" s="147"/>
    </row>
    <row r="380" spans="3:25" s="58" customFormat="1" ht="15" customHeight="1">
      <c r="C380" s="60"/>
      <c r="G380" s="60"/>
      <c r="K380" s="93"/>
      <c r="L380" s="94"/>
      <c r="Y380" s="147"/>
    </row>
    <row r="381" spans="3:25" s="58" customFormat="1" ht="15" customHeight="1">
      <c r="C381" s="60"/>
      <c r="G381" s="60"/>
      <c r="K381" s="93"/>
      <c r="L381" s="94"/>
      <c r="Y381" s="147"/>
    </row>
    <row r="382" spans="3:25" s="58" customFormat="1" ht="15" customHeight="1">
      <c r="C382" s="60"/>
      <c r="G382" s="60"/>
      <c r="K382" s="93"/>
      <c r="L382" s="94"/>
      <c r="Y382" s="147"/>
    </row>
    <row r="383" spans="3:25" s="58" customFormat="1" ht="15" customHeight="1">
      <c r="C383" s="60"/>
      <c r="G383" s="60"/>
      <c r="K383" s="93"/>
      <c r="L383" s="94"/>
      <c r="Y383" s="147"/>
    </row>
    <row r="384" spans="3:25" s="58" customFormat="1" ht="15" customHeight="1">
      <c r="C384" s="60"/>
      <c r="G384" s="60"/>
      <c r="K384" s="93"/>
      <c r="L384" s="94"/>
      <c r="Y384" s="147"/>
    </row>
    <row r="385" spans="3:25" s="58" customFormat="1" ht="15" customHeight="1">
      <c r="C385" s="60"/>
      <c r="G385" s="60"/>
      <c r="K385" s="93"/>
      <c r="L385" s="94"/>
      <c r="Y385" s="147"/>
    </row>
    <row r="386" spans="3:25" s="58" customFormat="1" ht="15" customHeight="1">
      <c r="C386" s="60"/>
      <c r="G386" s="60"/>
      <c r="K386" s="93"/>
      <c r="L386" s="94"/>
      <c r="Y386" s="147"/>
    </row>
    <row r="387" spans="3:25" s="58" customFormat="1" ht="15" customHeight="1">
      <c r="C387" s="60"/>
      <c r="G387" s="60"/>
      <c r="K387" s="93"/>
      <c r="L387" s="94"/>
      <c r="Y387" s="147"/>
    </row>
    <row r="388" spans="3:25" s="58" customFormat="1" ht="15" customHeight="1">
      <c r="C388" s="60"/>
      <c r="G388" s="60"/>
      <c r="K388" s="93"/>
      <c r="L388" s="94"/>
      <c r="Y388" s="147"/>
    </row>
    <row r="389" spans="3:25" s="58" customFormat="1" ht="15" customHeight="1">
      <c r="C389" s="60"/>
      <c r="G389" s="60"/>
      <c r="K389" s="93"/>
      <c r="L389" s="94"/>
      <c r="Y389" s="147"/>
    </row>
    <row r="390" spans="3:25" s="58" customFormat="1" ht="15" customHeight="1">
      <c r="C390" s="60"/>
      <c r="G390" s="60"/>
      <c r="K390" s="93"/>
      <c r="L390" s="94"/>
      <c r="Y390" s="147"/>
    </row>
    <row r="391" spans="3:25" s="58" customFormat="1" ht="15" customHeight="1">
      <c r="C391" s="60"/>
      <c r="G391" s="60"/>
      <c r="K391" s="93"/>
      <c r="L391" s="94"/>
      <c r="Y391" s="147"/>
    </row>
    <row r="392" spans="3:25" s="58" customFormat="1" ht="15" customHeight="1">
      <c r="C392" s="60"/>
      <c r="G392" s="60"/>
      <c r="K392" s="93"/>
      <c r="L392" s="94"/>
      <c r="Y392" s="147"/>
    </row>
    <row r="393" spans="3:25" s="58" customFormat="1" ht="15" customHeight="1">
      <c r="C393" s="60"/>
      <c r="G393" s="60"/>
      <c r="K393" s="93"/>
      <c r="L393" s="94"/>
      <c r="Y393" s="147"/>
    </row>
    <row r="394" spans="3:25" s="58" customFormat="1" ht="15" customHeight="1">
      <c r="C394" s="60"/>
      <c r="G394" s="60"/>
      <c r="K394" s="93"/>
      <c r="L394" s="94"/>
      <c r="Y394" s="147"/>
    </row>
    <row r="395" spans="3:25" s="58" customFormat="1" ht="15" customHeight="1">
      <c r="C395" s="60"/>
      <c r="G395" s="60"/>
      <c r="K395" s="93"/>
      <c r="L395" s="94"/>
      <c r="Y395" s="147"/>
    </row>
    <row r="396" spans="3:25" s="58" customFormat="1" ht="15" customHeight="1">
      <c r="C396" s="60"/>
      <c r="G396" s="60"/>
      <c r="K396" s="93"/>
      <c r="L396" s="94"/>
      <c r="Y396" s="147"/>
    </row>
    <row r="397" spans="3:25" s="58" customFormat="1" ht="15" customHeight="1">
      <c r="C397" s="60"/>
      <c r="G397" s="60"/>
      <c r="K397" s="93"/>
      <c r="L397" s="94"/>
      <c r="Y397" s="147"/>
    </row>
    <row r="398" spans="3:25" s="58" customFormat="1" ht="15" customHeight="1">
      <c r="C398" s="60"/>
      <c r="G398" s="60"/>
      <c r="K398" s="93"/>
      <c r="L398" s="94"/>
      <c r="Y398" s="147"/>
    </row>
    <row r="399" spans="3:25" s="58" customFormat="1" ht="15" customHeight="1">
      <c r="C399" s="60"/>
      <c r="G399" s="60"/>
      <c r="K399" s="93"/>
      <c r="L399" s="94"/>
      <c r="Y399" s="147"/>
    </row>
    <row r="400" spans="3:25" s="58" customFormat="1" ht="15" customHeight="1">
      <c r="C400" s="60"/>
      <c r="G400" s="60"/>
      <c r="K400" s="93"/>
      <c r="L400" s="94"/>
      <c r="Y400" s="147"/>
    </row>
    <row r="401" spans="3:25" s="58" customFormat="1" ht="15" customHeight="1">
      <c r="C401" s="60"/>
      <c r="G401" s="60"/>
      <c r="K401" s="93"/>
      <c r="L401" s="94"/>
      <c r="Y401" s="147"/>
    </row>
    <row r="402" spans="3:25" s="58" customFormat="1" ht="15" customHeight="1">
      <c r="C402" s="60"/>
      <c r="G402" s="60"/>
      <c r="K402" s="93"/>
      <c r="L402" s="94"/>
      <c r="Y402" s="147"/>
    </row>
    <row r="403" spans="3:25" s="58" customFormat="1" ht="15" customHeight="1">
      <c r="C403" s="60"/>
      <c r="G403" s="60"/>
      <c r="K403" s="93"/>
      <c r="L403" s="94"/>
      <c r="Y403" s="147"/>
    </row>
    <row r="404" spans="3:25" s="58" customFormat="1" ht="15" customHeight="1">
      <c r="C404" s="60"/>
      <c r="G404" s="60"/>
      <c r="K404" s="93"/>
      <c r="L404" s="94"/>
      <c r="Y404" s="147"/>
    </row>
    <row r="405" spans="3:25" s="58" customFormat="1" ht="15" customHeight="1">
      <c r="C405" s="60"/>
      <c r="G405" s="60"/>
      <c r="K405" s="93"/>
      <c r="L405" s="94"/>
      <c r="Y405" s="147"/>
    </row>
    <row r="406" spans="3:25" s="58" customFormat="1" ht="15" customHeight="1">
      <c r="C406" s="60"/>
      <c r="G406" s="60"/>
      <c r="K406" s="93"/>
      <c r="L406" s="94"/>
      <c r="Y406" s="147"/>
    </row>
    <row r="407" spans="3:25" s="58" customFormat="1" ht="15" customHeight="1">
      <c r="C407" s="60"/>
      <c r="G407" s="60"/>
      <c r="K407" s="93"/>
      <c r="L407" s="94"/>
      <c r="Y407" s="147"/>
    </row>
    <row r="408" spans="3:25" s="58" customFormat="1" ht="15" customHeight="1">
      <c r="C408" s="60"/>
      <c r="G408" s="60"/>
      <c r="K408" s="93"/>
      <c r="L408" s="94"/>
      <c r="Y408" s="147"/>
    </row>
    <row r="409" spans="3:25" s="58" customFormat="1" ht="15" customHeight="1">
      <c r="C409" s="60"/>
      <c r="G409" s="60"/>
      <c r="K409" s="93"/>
      <c r="L409" s="94"/>
      <c r="Y409" s="147"/>
    </row>
    <row r="410" spans="3:25" s="58" customFormat="1" ht="15" customHeight="1">
      <c r="C410" s="60"/>
      <c r="G410" s="60"/>
      <c r="K410" s="93"/>
      <c r="L410" s="94"/>
      <c r="Y410" s="147"/>
    </row>
    <row r="411" spans="3:25" s="58" customFormat="1" ht="15" customHeight="1">
      <c r="C411" s="60"/>
      <c r="G411" s="60"/>
      <c r="K411" s="93"/>
      <c r="L411" s="94"/>
      <c r="Y411" s="147"/>
    </row>
    <row r="412" spans="3:25" s="58" customFormat="1" ht="15" customHeight="1">
      <c r="C412" s="60"/>
      <c r="G412" s="60"/>
      <c r="K412" s="93"/>
      <c r="L412" s="94"/>
      <c r="Y412" s="147"/>
    </row>
    <row r="413" spans="3:25" s="58" customFormat="1" ht="15" customHeight="1">
      <c r="C413" s="60"/>
      <c r="G413" s="60"/>
      <c r="K413" s="93"/>
      <c r="L413" s="94"/>
      <c r="Y413" s="147"/>
    </row>
    <row r="414" spans="3:25" s="58" customFormat="1" ht="15" customHeight="1">
      <c r="C414" s="60"/>
      <c r="G414" s="60"/>
      <c r="K414" s="93"/>
      <c r="L414" s="94"/>
      <c r="Y414" s="147"/>
    </row>
    <row r="415" spans="3:25" s="58" customFormat="1" ht="15" customHeight="1">
      <c r="C415" s="60"/>
      <c r="G415" s="60"/>
      <c r="K415" s="93"/>
      <c r="L415" s="94"/>
      <c r="Y415" s="147"/>
    </row>
    <row r="416" spans="3:25" s="58" customFormat="1" ht="15" customHeight="1">
      <c r="C416" s="60"/>
      <c r="G416" s="60"/>
      <c r="K416" s="93"/>
      <c r="L416" s="94"/>
      <c r="Y416" s="147"/>
    </row>
    <row r="417" spans="3:25" s="58" customFormat="1" ht="15" customHeight="1">
      <c r="C417" s="60"/>
      <c r="G417" s="60"/>
      <c r="K417" s="93"/>
      <c r="L417" s="94"/>
      <c r="Y417" s="147"/>
    </row>
    <row r="418" spans="3:25" s="58" customFormat="1" ht="15" customHeight="1">
      <c r="C418" s="60"/>
      <c r="G418" s="60"/>
      <c r="K418" s="93"/>
      <c r="L418" s="94"/>
      <c r="Y418" s="147"/>
    </row>
    <row r="419" spans="3:25" s="58" customFormat="1" ht="15" customHeight="1">
      <c r="C419" s="60"/>
      <c r="G419" s="60"/>
      <c r="K419" s="93"/>
      <c r="L419" s="94"/>
      <c r="Y419" s="147"/>
    </row>
    <row r="420" spans="3:25" s="58" customFormat="1" ht="15" customHeight="1">
      <c r="C420" s="60"/>
      <c r="G420" s="60"/>
      <c r="K420" s="93"/>
      <c r="L420" s="94"/>
      <c r="Y420" s="147"/>
    </row>
    <row r="421" spans="3:25" s="58" customFormat="1" ht="15" customHeight="1">
      <c r="C421" s="60"/>
      <c r="G421" s="60"/>
      <c r="K421" s="93"/>
      <c r="L421" s="94"/>
      <c r="Y421" s="147"/>
    </row>
    <row r="422" spans="3:25" s="58" customFormat="1" ht="15" customHeight="1">
      <c r="C422" s="60"/>
      <c r="G422" s="60"/>
      <c r="K422" s="93"/>
      <c r="L422" s="94"/>
      <c r="Y422" s="147"/>
    </row>
    <row r="423" spans="3:25" s="58" customFormat="1" ht="15" customHeight="1">
      <c r="C423" s="60"/>
      <c r="G423" s="60"/>
      <c r="K423" s="93"/>
      <c r="L423" s="94"/>
      <c r="Y423" s="147"/>
    </row>
    <row r="424" spans="3:25" s="58" customFormat="1" ht="15" customHeight="1">
      <c r="C424" s="60"/>
      <c r="G424" s="60"/>
      <c r="K424" s="93"/>
      <c r="L424" s="94"/>
      <c r="Y424" s="147"/>
    </row>
    <row r="425" spans="3:25" s="58" customFormat="1" ht="15" customHeight="1">
      <c r="C425" s="60"/>
      <c r="G425" s="60"/>
      <c r="K425" s="93"/>
      <c r="L425" s="94"/>
      <c r="Y425" s="147"/>
    </row>
    <row r="426" spans="3:25" s="58" customFormat="1" ht="15" customHeight="1">
      <c r="C426" s="60"/>
      <c r="G426" s="60"/>
      <c r="K426" s="93"/>
      <c r="L426" s="94"/>
      <c r="Y426" s="147"/>
    </row>
    <row r="427" spans="3:25" s="58" customFormat="1" ht="15" customHeight="1">
      <c r="C427" s="60"/>
      <c r="G427" s="60"/>
      <c r="K427" s="93"/>
      <c r="L427" s="94"/>
      <c r="Y427" s="147"/>
    </row>
    <row r="428" spans="3:25" s="58" customFormat="1" ht="15" customHeight="1">
      <c r="C428" s="60"/>
      <c r="G428" s="60"/>
      <c r="K428" s="93"/>
      <c r="L428" s="94"/>
      <c r="Y428" s="147"/>
    </row>
    <row r="429" spans="3:25" s="58" customFormat="1" ht="15" customHeight="1">
      <c r="C429" s="60"/>
      <c r="G429" s="60"/>
      <c r="K429" s="93"/>
      <c r="L429" s="94"/>
      <c r="Y429" s="147"/>
    </row>
    <row r="430" spans="3:25" s="58" customFormat="1" ht="15" customHeight="1">
      <c r="C430" s="60"/>
      <c r="G430" s="60"/>
      <c r="K430" s="93"/>
      <c r="L430" s="94"/>
      <c r="Y430" s="147"/>
    </row>
    <row r="431" spans="3:25" s="58" customFormat="1" ht="15" customHeight="1">
      <c r="C431" s="60"/>
      <c r="G431" s="60"/>
      <c r="K431" s="93"/>
      <c r="L431" s="94"/>
      <c r="Y431" s="147"/>
    </row>
    <row r="432" spans="3:25" s="58" customFormat="1" ht="15" customHeight="1">
      <c r="C432" s="60"/>
      <c r="G432" s="60"/>
      <c r="K432" s="93"/>
      <c r="L432" s="94"/>
      <c r="Y432" s="147"/>
    </row>
    <row r="433" spans="3:25" s="58" customFormat="1" ht="15" customHeight="1">
      <c r="C433" s="60"/>
      <c r="G433" s="60"/>
      <c r="K433" s="93"/>
      <c r="L433" s="94"/>
      <c r="Y433" s="147"/>
    </row>
    <row r="434" spans="3:25" s="58" customFormat="1" ht="15" customHeight="1">
      <c r="C434" s="60"/>
      <c r="G434" s="60"/>
      <c r="K434" s="93"/>
      <c r="L434" s="94"/>
      <c r="Y434" s="147"/>
    </row>
    <row r="435" spans="3:25" s="58" customFormat="1" ht="15" customHeight="1">
      <c r="C435" s="60"/>
      <c r="G435" s="60"/>
      <c r="K435" s="93"/>
      <c r="L435" s="94"/>
      <c r="Y435" s="147"/>
    </row>
    <row r="436" spans="3:25" s="58" customFormat="1" ht="15" customHeight="1">
      <c r="C436" s="60"/>
      <c r="G436" s="60"/>
      <c r="K436" s="93"/>
      <c r="L436" s="94"/>
      <c r="Y436" s="147"/>
    </row>
    <row r="437" spans="3:25" s="58" customFormat="1" ht="15" customHeight="1">
      <c r="C437" s="60"/>
      <c r="G437" s="60"/>
      <c r="K437" s="93"/>
      <c r="L437" s="94"/>
      <c r="Y437" s="147"/>
    </row>
    <row r="438" spans="3:25" s="58" customFormat="1" ht="15" customHeight="1">
      <c r="C438" s="60"/>
      <c r="G438" s="60"/>
      <c r="K438" s="93"/>
      <c r="L438" s="94"/>
      <c r="Y438" s="147"/>
    </row>
    <row r="439" spans="3:25" s="58" customFormat="1" ht="15" customHeight="1">
      <c r="C439" s="60"/>
      <c r="G439" s="60"/>
      <c r="K439" s="93"/>
      <c r="L439" s="94"/>
      <c r="Y439" s="147"/>
    </row>
    <row r="440" spans="3:25" s="58" customFormat="1" ht="15" customHeight="1">
      <c r="C440" s="60"/>
      <c r="G440" s="60"/>
      <c r="K440" s="93"/>
      <c r="L440" s="94"/>
      <c r="Y440" s="147"/>
    </row>
    <row r="441" spans="3:25" s="58" customFormat="1" ht="15" customHeight="1">
      <c r="C441" s="60"/>
      <c r="G441" s="60"/>
      <c r="K441" s="93"/>
      <c r="L441" s="94"/>
      <c r="Y441" s="147"/>
    </row>
    <row r="442" spans="3:25" s="58" customFormat="1" ht="15" customHeight="1">
      <c r="C442" s="60"/>
      <c r="G442" s="60"/>
      <c r="K442" s="93"/>
      <c r="L442" s="94"/>
      <c r="Y442" s="147"/>
    </row>
    <row r="443" spans="3:25" s="58" customFormat="1" ht="15" customHeight="1">
      <c r="C443" s="60"/>
      <c r="G443" s="60"/>
      <c r="K443" s="93"/>
      <c r="L443" s="94"/>
      <c r="Y443" s="147"/>
    </row>
    <row r="444" spans="3:25" s="58" customFormat="1" ht="15" customHeight="1">
      <c r="C444" s="60"/>
      <c r="G444" s="60"/>
      <c r="K444" s="93"/>
      <c r="L444" s="94"/>
      <c r="Y444" s="147"/>
    </row>
    <row r="445" spans="3:25" s="58" customFormat="1" ht="15" customHeight="1">
      <c r="C445" s="60"/>
      <c r="G445" s="60"/>
      <c r="K445" s="93"/>
      <c r="L445" s="94"/>
      <c r="Y445" s="147"/>
    </row>
    <row r="446" spans="3:25" s="58" customFormat="1" ht="15" customHeight="1">
      <c r="C446" s="60"/>
      <c r="G446" s="60"/>
      <c r="K446" s="93"/>
      <c r="L446" s="94"/>
      <c r="Y446" s="147"/>
    </row>
    <row r="447" spans="3:25" s="58" customFormat="1" ht="15" customHeight="1">
      <c r="C447" s="60"/>
      <c r="G447" s="60"/>
      <c r="K447" s="93"/>
      <c r="L447" s="94"/>
      <c r="Y447" s="147"/>
    </row>
    <row r="448" spans="3:25" s="58" customFormat="1" ht="15" customHeight="1">
      <c r="C448" s="60"/>
      <c r="G448" s="60"/>
      <c r="K448" s="93"/>
      <c r="L448" s="94"/>
      <c r="Y448" s="147"/>
    </row>
    <row r="449" spans="3:25" s="58" customFormat="1" ht="15" customHeight="1">
      <c r="C449" s="60"/>
      <c r="G449" s="60"/>
      <c r="K449" s="93"/>
      <c r="L449" s="94"/>
      <c r="Y449" s="147"/>
    </row>
    <row r="450" spans="3:25" s="58" customFormat="1" ht="15" customHeight="1">
      <c r="C450" s="60"/>
      <c r="G450" s="60"/>
      <c r="K450" s="93"/>
      <c r="L450" s="94"/>
      <c r="Y450" s="147"/>
    </row>
    <row r="451" spans="3:25" s="58" customFormat="1" ht="15" customHeight="1">
      <c r="C451" s="60"/>
      <c r="G451" s="60"/>
      <c r="K451" s="93"/>
      <c r="L451" s="94"/>
      <c r="Y451" s="147"/>
    </row>
    <row r="452" spans="3:25" s="58" customFormat="1" ht="15" customHeight="1">
      <c r="C452" s="60"/>
      <c r="G452" s="60"/>
      <c r="K452" s="93"/>
      <c r="L452" s="94"/>
      <c r="Y452" s="147"/>
    </row>
    <row r="453" spans="3:25" s="58" customFormat="1" ht="15" customHeight="1">
      <c r="C453" s="60"/>
      <c r="G453" s="60"/>
      <c r="K453" s="93"/>
      <c r="L453" s="94"/>
      <c r="Y453" s="147"/>
    </row>
    <row r="454" spans="3:25" s="58" customFormat="1" ht="15" customHeight="1">
      <c r="C454" s="60"/>
      <c r="G454" s="60"/>
      <c r="K454" s="93"/>
      <c r="L454" s="94"/>
      <c r="Y454" s="147"/>
    </row>
    <row r="455" spans="3:25" s="58" customFormat="1" ht="15" customHeight="1">
      <c r="C455" s="60"/>
      <c r="G455" s="60"/>
      <c r="K455" s="93"/>
      <c r="L455" s="94"/>
      <c r="Y455" s="147"/>
    </row>
    <row r="456" spans="3:25" s="58" customFormat="1" ht="15" customHeight="1">
      <c r="C456" s="60"/>
      <c r="G456" s="60"/>
      <c r="K456" s="93"/>
      <c r="L456" s="94"/>
      <c r="Y456" s="147"/>
    </row>
    <row r="457" spans="3:25" s="58" customFormat="1" ht="15" customHeight="1">
      <c r="C457" s="60"/>
      <c r="G457" s="60"/>
      <c r="K457" s="93"/>
      <c r="L457" s="94"/>
      <c r="Y457" s="147"/>
    </row>
    <row r="458" spans="3:25" s="58" customFormat="1" ht="15" customHeight="1">
      <c r="C458" s="60"/>
      <c r="G458" s="60"/>
      <c r="K458" s="93"/>
      <c r="L458" s="94"/>
      <c r="Y458" s="147"/>
    </row>
    <row r="459" spans="3:25" s="58" customFormat="1" ht="15" customHeight="1">
      <c r="C459" s="60"/>
      <c r="G459" s="60"/>
      <c r="K459" s="93"/>
      <c r="L459" s="94"/>
      <c r="Y459" s="147"/>
    </row>
    <row r="460" spans="3:25" s="58" customFormat="1" ht="15" customHeight="1">
      <c r="C460" s="60"/>
      <c r="G460" s="60"/>
      <c r="K460" s="93"/>
      <c r="L460" s="94"/>
      <c r="Y460" s="147"/>
    </row>
    <row r="461" spans="3:25" s="58" customFormat="1" ht="15" customHeight="1">
      <c r="C461" s="60"/>
      <c r="G461" s="60"/>
      <c r="K461" s="93"/>
      <c r="L461" s="94"/>
      <c r="Y461" s="147"/>
    </row>
    <row r="462" spans="3:25" s="58" customFormat="1" ht="15" customHeight="1">
      <c r="C462" s="60"/>
      <c r="G462" s="60"/>
      <c r="K462" s="93"/>
      <c r="L462" s="94"/>
      <c r="Y462" s="147"/>
    </row>
    <row r="463" spans="3:25" s="58" customFormat="1" ht="15" customHeight="1">
      <c r="C463" s="60"/>
      <c r="G463" s="60"/>
      <c r="K463" s="93"/>
      <c r="L463" s="94"/>
      <c r="Y463" s="147"/>
    </row>
    <row r="464" spans="3:25" s="58" customFormat="1" ht="15" customHeight="1">
      <c r="C464" s="60"/>
      <c r="G464" s="60"/>
      <c r="K464" s="93"/>
      <c r="L464" s="94"/>
      <c r="Y464" s="147"/>
    </row>
    <row r="465" spans="3:25" s="58" customFormat="1" ht="15" customHeight="1">
      <c r="C465" s="60"/>
      <c r="G465" s="60"/>
      <c r="K465" s="93"/>
      <c r="L465" s="94"/>
      <c r="Y465" s="147"/>
    </row>
    <row r="466" spans="3:25" s="58" customFormat="1" ht="15" customHeight="1">
      <c r="C466" s="60"/>
      <c r="G466" s="60"/>
      <c r="K466" s="93"/>
      <c r="L466" s="94"/>
      <c r="Y466" s="147"/>
    </row>
    <row r="467" spans="3:25" s="58" customFormat="1" ht="15" customHeight="1">
      <c r="C467" s="60"/>
      <c r="G467" s="60"/>
      <c r="K467" s="93"/>
      <c r="L467" s="94"/>
      <c r="Y467" s="147"/>
    </row>
    <row r="468" spans="3:25" s="58" customFormat="1" ht="15" customHeight="1">
      <c r="C468" s="60"/>
      <c r="G468" s="60"/>
      <c r="K468" s="93"/>
      <c r="L468" s="94"/>
      <c r="Y468" s="147"/>
    </row>
    <row r="469" spans="3:25" s="58" customFormat="1" ht="15" customHeight="1">
      <c r="C469" s="60"/>
      <c r="G469" s="60"/>
      <c r="K469" s="93"/>
      <c r="L469" s="94"/>
      <c r="Y469" s="147"/>
    </row>
    <row r="470" spans="3:25" s="58" customFormat="1" ht="15" customHeight="1">
      <c r="C470" s="60"/>
      <c r="G470" s="60"/>
      <c r="K470" s="93"/>
      <c r="L470" s="94"/>
      <c r="Y470" s="147"/>
    </row>
    <row r="471" spans="3:25" s="58" customFormat="1" ht="15" customHeight="1">
      <c r="C471" s="60"/>
      <c r="G471" s="60"/>
      <c r="K471" s="93"/>
      <c r="L471" s="94"/>
      <c r="Y471" s="147"/>
    </row>
    <row r="472" spans="3:25" s="58" customFormat="1" ht="15" customHeight="1">
      <c r="C472" s="60"/>
      <c r="G472" s="60"/>
      <c r="K472" s="93"/>
      <c r="L472" s="94"/>
      <c r="Y472" s="147"/>
    </row>
    <row r="473" spans="3:25" s="58" customFormat="1" ht="15" customHeight="1">
      <c r="C473" s="60"/>
      <c r="G473" s="60"/>
      <c r="K473" s="93"/>
      <c r="L473" s="94"/>
      <c r="Y473" s="147"/>
    </row>
    <row r="474" spans="3:25" s="58" customFormat="1" ht="15" customHeight="1">
      <c r="C474" s="60"/>
      <c r="G474" s="60"/>
      <c r="K474" s="93"/>
      <c r="L474" s="94"/>
      <c r="Y474" s="147"/>
    </row>
    <row r="475" spans="3:25" s="58" customFormat="1" ht="15" customHeight="1">
      <c r="C475" s="60"/>
      <c r="G475" s="60"/>
      <c r="K475" s="93"/>
      <c r="L475" s="94"/>
      <c r="Y475" s="147"/>
    </row>
    <row r="476" spans="3:25" s="58" customFormat="1" ht="15" customHeight="1">
      <c r="C476" s="60"/>
      <c r="G476" s="60"/>
      <c r="K476" s="93"/>
      <c r="L476" s="94"/>
      <c r="Y476" s="147"/>
    </row>
    <row r="477" spans="3:25" s="58" customFormat="1" ht="15" customHeight="1">
      <c r="C477" s="60"/>
      <c r="G477" s="60"/>
      <c r="K477" s="93"/>
      <c r="L477" s="94"/>
      <c r="Y477" s="147"/>
    </row>
    <row r="478" spans="3:25" s="58" customFormat="1" ht="15" customHeight="1">
      <c r="C478" s="60"/>
      <c r="G478" s="60"/>
      <c r="K478" s="93"/>
      <c r="L478" s="94"/>
      <c r="Y478" s="147"/>
    </row>
    <row r="479" spans="3:25" s="58" customFormat="1" ht="15" customHeight="1">
      <c r="C479" s="60"/>
      <c r="G479" s="60"/>
      <c r="K479" s="93"/>
      <c r="L479" s="94"/>
      <c r="Y479" s="147"/>
    </row>
    <row r="480" spans="3:25" s="58" customFormat="1" ht="15" customHeight="1">
      <c r="C480" s="60"/>
      <c r="G480" s="60"/>
      <c r="K480" s="93"/>
      <c r="L480" s="94"/>
      <c r="Y480" s="147"/>
    </row>
    <row r="481" spans="3:25" s="58" customFormat="1" ht="15" customHeight="1">
      <c r="C481" s="60"/>
      <c r="G481" s="60"/>
      <c r="K481" s="93"/>
      <c r="L481" s="94"/>
      <c r="Y481" s="147"/>
    </row>
    <row r="482" spans="3:25" s="58" customFormat="1" ht="15" customHeight="1">
      <c r="C482" s="60"/>
      <c r="G482" s="60"/>
      <c r="K482" s="93"/>
      <c r="L482" s="94"/>
      <c r="Y482" s="147"/>
    </row>
    <row r="483" spans="3:25" s="58" customFormat="1" ht="15" customHeight="1">
      <c r="C483" s="60"/>
      <c r="G483" s="60"/>
      <c r="K483" s="93"/>
      <c r="L483" s="94"/>
      <c r="Y483" s="147"/>
    </row>
    <row r="484" spans="3:25" s="58" customFormat="1" ht="15" customHeight="1">
      <c r="C484" s="60"/>
      <c r="G484" s="60"/>
      <c r="K484" s="93"/>
      <c r="L484" s="94"/>
      <c r="Y484" s="147"/>
    </row>
    <row r="485" spans="3:25" s="58" customFormat="1" ht="15" customHeight="1">
      <c r="C485" s="60"/>
      <c r="G485" s="60"/>
      <c r="K485" s="93"/>
      <c r="L485" s="94"/>
      <c r="Y485" s="147"/>
    </row>
    <row r="486" spans="3:25" s="58" customFormat="1" ht="15" customHeight="1">
      <c r="C486" s="60"/>
      <c r="G486" s="60"/>
      <c r="K486" s="93"/>
      <c r="L486" s="94"/>
      <c r="Y486" s="147"/>
    </row>
    <row r="487" spans="3:25" s="58" customFormat="1" ht="15" customHeight="1">
      <c r="C487" s="60"/>
      <c r="G487" s="60"/>
      <c r="K487" s="93"/>
      <c r="L487" s="94"/>
      <c r="Y487" s="147"/>
    </row>
    <row r="488" spans="3:25" s="58" customFormat="1" ht="15" customHeight="1">
      <c r="C488" s="60"/>
      <c r="G488" s="60"/>
      <c r="K488" s="93"/>
      <c r="L488" s="94"/>
      <c r="Y488" s="147"/>
    </row>
    <row r="489" spans="3:25" s="58" customFormat="1" ht="15" customHeight="1">
      <c r="C489" s="60"/>
      <c r="G489" s="60"/>
      <c r="K489" s="93"/>
      <c r="L489" s="94"/>
      <c r="Y489" s="147"/>
    </row>
    <row r="490" spans="3:25" s="58" customFormat="1" ht="15" customHeight="1">
      <c r="C490" s="60"/>
      <c r="G490" s="60"/>
      <c r="K490" s="93"/>
      <c r="L490" s="94"/>
      <c r="Y490" s="147"/>
    </row>
    <row r="491" spans="3:25" s="58" customFormat="1" ht="15" customHeight="1">
      <c r="C491" s="60"/>
      <c r="G491" s="60"/>
      <c r="K491" s="93"/>
      <c r="L491" s="94"/>
      <c r="Y491" s="147"/>
    </row>
    <row r="492" spans="3:25" s="58" customFormat="1" ht="15" customHeight="1">
      <c r="C492" s="60"/>
      <c r="G492" s="60"/>
      <c r="K492" s="93"/>
      <c r="L492" s="94"/>
      <c r="Y492" s="147"/>
    </row>
    <row r="493" spans="3:25" s="58" customFormat="1" ht="15" customHeight="1">
      <c r="C493" s="60"/>
      <c r="G493" s="60"/>
      <c r="K493" s="93"/>
      <c r="L493" s="94"/>
      <c r="Y493" s="147"/>
    </row>
    <row r="494" spans="3:25" s="58" customFormat="1" ht="15" customHeight="1">
      <c r="C494" s="60"/>
      <c r="G494" s="60"/>
      <c r="K494" s="93"/>
      <c r="L494" s="94"/>
      <c r="Y494" s="147"/>
    </row>
    <row r="495" spans="3:25" s="58" customFormat="1" ht="15" customHeight="1">
      <c r="C495" s="60"/>
      <c r="G495" s="60"/>
      <c r="K495" s="93"/>
      <c r="L495" s="94"/>
      <c r="Y495" s="147"/>
    </row>
    <row r="496" spans="3:25" s="58" customFormat="1" ht="15" customHeight="1">
      <c r="C496" s="60"/>
      <c r="G496" s="60"/>
      <c r="K496" s="93"/>
      <c r="L496" s="94"/>
      <c r="Y496" s="147"/>
    </row>
    <row r="497" spans="3:25" s="58" customFormat="1" ht="15" customHeight="1">
      <c r="C497" s="60"/>
      <c r="G497" s="60"/>
      <c r="K497" s="93"/>
      <c r="L497" s="94"/>
      <c r="Y497" s="147"/>
    </row>
    <row r="498" spans="3:25" s="58" customFormat="1" ht="15" customHeight="1">
      <c r="C498" s="60"/>
      <c r="G498" s="60"/>
      <c r="K498" s="93"/>
      <c r="L498" s="94"/>
      <c r="Y498" s="147"/>
    </row>
    <row r="499" spans="3:25" s="58" customFormat="1" ht="15" customHeight="1">
      <c r="C499" s="60"/>
      <c r="G499" s="60"/>
      <c r="K499" s="93"/>
      <c r="L499" s="94"/>
      <c r="Y499" s="147"/>
    </row>
    <row r="500" spans="3:25" s="58" customFormat="1" ht="15" customHeight="1">
      <c r="C500" s="60"/>
      <c r="G500" s="60"/>
      <c r="K500" s="93"/>
      <c r="L500" s="94"/>
      <c r="Y500" s="147"/>
    </row>
    <row r="501" spans="3:25" s="58" customFormat="1" ht="15" customHeight="1">
      <c r="C501" s="60"/>
      <c r="G501" s="60"/>
      <c r="K501" s="93"/>
      <c r="L501" s="94"/>
      <c r="Y501" s="147"/>
    </row>
    <row r="502" spans="3:25" s="58" customFormat="1" ht="15" customHeight="1">
      <c r="C502" s="60"/>
      <c r="G502" s="60"/>
      <c r="K502" s="93"/>
      <c r="L502" s="94"/>
      <c r="Y502" s="147"/>
    </row>
    <row r="503" spans="3:25" s="58" customFormat="1" ht="15" customHeight="1">
      <c r="C503" s="60"/>
      <c r="G503" s="60"/>
      <c r="K503" s="93"/>
      <c r="L503" s="94"/>
      <c r="Y503" s="147"/>
    </row>
    <row r="504" spans="3:25" s="58" customFormat="1" ht="15" customHeight="1">
      <c r="C504" s="60"/>
      <c r="G504" s="60"/>
      <c r="K504" s="93"/>
      <c r="L504" s="94"/>
      <c r="Y504" s="147"/>
    </row>
    <row r="505" spans="3:25" s="58" customFormat="1" ht="15" customHeight="1">
      <c r="C505" s="60"/>
      <c r="G505" s="60"/>
      <c r="K505" s="93"/>
      <c r="L505" s="94"/>
      <c r="Y505" s="147"/>
    </row>
    <row r="506" spans="3:25" s="58" customFormat="1" ht="15" customHeight="1">
      <c r="C506" s="60"/>
      <c r="G506" s="60"/>
      <c r="K506" s="93"/>
      <c r="L506" s="94"/>
      <c r="Y506" s="147"/>
    </row>
    <row r="507" spans="3:25" s="58" customFormat="1" ht="15" customHeight="1">
      <c r="C507" s="60"/>
      <c r="G507" s="60"/>
      <c r="K507" s="93"/>
      <c r="L507" s="94"/>
      <c r="Y507" s="147"/>
    </row>
    <row r="508" spans="3:25" s="58" customFormat="1" ht="15" customHeight="1">
      <c r="C508" s="60"/>
      <c r="G508" s="60"/>
      <c r="K508" s="93"/>
      <c r="L508" s="94"/>
      <c r="Y508" s="147"/>
    </row>
    <row r="509" spans="3:25" s="58" customFormat="1" ht="15" customHeight="1">
      <c r="C509" s="60"/>
      <c r="G509" s="60"/>
      <c r="K509" s="93"/>
      <c r="L509" s="94"/>
      <c r="Y509" s="147"/>
    </row>
    <row r="510" spans="3:25" s="58" customFormat="1" ht="15" customHeight="1">
      <c r="C510" s="60"/>
      <c r="G510" s="60"/>
      <c r="K510" s="93"/>
      <c r="L510" s="94"/>
      <c r="Y510" s="147"/>
    </row>
    <row r="511" spans="3:25" s="58" customFormat="1" ht="15" customHeight="1">
      <c r="C511" s="60"/>
      <c r="G511" s="60"/>
      <c r="K511" s="93"/>
      <c r="L511" s="94"/>
      <c r="Y511" s="147"/>
    </row>
    <row r="512" spans="3:25" s="58" customFormat="1" ht="15" customHeight="1">
      <c r="C512" s="60"/>
      <c r="G512" s="60"/>
      <c r="K512" s="93"/>
      <c r="L512" s="94"/>
      <c r="Y512" s="147"/>
    </row>
    <row r="513" spans="3:25" s="58" customFormat="1" ht="15" customHeight="1">
      <c r="C513" s="60"/>
      <c r="G513" s="60"/>
      <c r="K513" s="93"/>
      <c r="L513" s="94"/>
      <c r="Y513" s="147"/>
    </row>
    <row r="514" spans="3:25" s="58" customFormat="1" ht="15" customHeight="1">
      <c r="C514" s="60"/>
      <c r="G514" s="60"/>
      <c r="K514" s="93"/>
      <c r="L514" s="94"/>
      <c r="Y514" s="147"/>
    </row>
    <row r="515" spans="3:25" s="58" customFormat="1" ht="15" customHeight="1">
      <c r="C515" s="60"/>
      <c r="G515" s="60"/>
      <c r="K515" s="93"/>
      <c r="L515" s="94"/>
      <c r="Y515" s="147"/>
    </row>
    <row r="516" spans="3:25" s="58" customFormat="1" ht="15" customHeight="1">
      <c r="C516" s="60"/>
      <c r="G516" s="60"/>
      <c r="K516" s="93"/>
      <c r="L516" s="94"/>
      <c r="Y516" s="147"/>
    </row>
    <row r="517" spans="3:25" s="58" customFormat="1" ht="15" customHeight="1">
      <c r="C517" s="60"/>
      <c r="G517" s="60"/>
      <c r="K517" s="93"/>
      <c r="L517" s="94"/>
      <c r="Y517" s="147"/>
    </row>
    <row r="518" spans="3:25" s="58" customFormat="1" ht="15" customHeight="1">
      <c r="C518" s="60"/>
      <c r="G518" s="60"/>
      <c r="K518" s="93"/>
      <c r="L518" s="94"/>
      <c r="Y518" s="147"/>
    </row>
    <row r="519" spans="3:25" s="58" customFormat="1" ht="15" customHeight="1">
      <c r="C519" s="60"/>
      <c r="G519" s="60"/>
      <c r="K519" s="93"/>
      <c r="L519" s="94"/>
      <c r="Y519" s="147"/>
    </row>
  </sheetData>
  <sortState ref="A19:W30">
    <sortCondition ref="K19:K30"/>
  </sortState>
  <mergeCells count="1">
    <mergeCell ref="A1:V1"/>
  </mergeCells>
  <conditionalFormatting sqref="D1:D1048576">
    <cfRule type="duplicateValues" dxfId="0" priority="118"/>
  </conditionalFormatting>
  <printOptions horizontalCentered="1"/>
  <pageMargins left="0.25" right="0.25" top="0.75" bottom="0.75" header="0.3" footer="0.3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6"/>
  <sheetViews>
    <sheetView zoomScale="80" workbookViewId="0">
      <pane ySplit="3" topLeftCell="A103" activePane="bottomLeft" state="frozen"/>
      <selection pane="bottomLeft" activeCell="A126" sqref="A126"/>
    </sheetView>
  </sheetViews>
  <sheetFormatPr defaultRowHeight="14.4"/>
  <cols>
    <col min="1" max="1" width="8.33203125" customWidth="1"/>
    <col min="2" max="2" width="18.109375" bestFit="1" customWidth="1"/>
    <col min="3" max="3" width="39.109375" bestFit="1" customWidth="1"/>
    <col min="4" max="4" width="28.109375" bestFit="1" customWidth="1"/>
    <col min="5" max="5" width="71.109375" bestFit="1" customWidth="1"/>
    <col min="6" max="6" width="19.109375" bestFit="1" customWidth="1"/>
    <col min="7" max="7" width="21.88671875" bestFit="1" customWidth="1"/>
    <col min="8" max="8" width="60.88671875" bestFit="1" customWidth="1"/>
  </cols>
  <sheetData>
    <row r="2" spans="1:8" ht="27.75" customHeight="1">
      <c r="A2" s="198" t="s">
        <v>410</v>
      </c>
      <c r="B2" s="198"/>
      <c r="C2" s="198"/>
      <c r="D2" s="198"/>
      <c r="E2" s="5"/>
      <c r="F2" s="1"/>
      <c r="G2" s="1"/>
      <c r="H2" s="5"/>
    </row>
    <row r="3" spans="1:8" ht="27.75" customHeight="1">
      <c r="A3" s="136" t="s">
        <v>327</v>
      </c>
      <c r="B3" s="136" t="s">
        <v>10</v>
      </c>
      <c r="C3" s="136" t="s">
        <v>11</v>
      </c>
      <c r="D3" s="136" t="s">
        <v>411</v>
      </c>
      <c r="E3" s="136" t="s">
        <v>412</v>
      </c>
      <c r="F3" s="136" t="s">
        <v>413</v>
      </c>
      <c r="G3" s="136" t="s">
        <v>23</v>
      </c>
      <c r="H3" s="136" t="s">
        <v>24</v>
      </c>
    </row>
    <row r="4" spans="1:8">
      <c r="A4" s="12">
        <v>1</v>
      </c>
      <c r="B4" s="12">
        <v>2019021345</v>
      </c>
      <c r="C4" s="13" t="s">
        <v>414</v>
      </c>
      <c r="D4" s="13" t="s">
        <v>415</v>
      </c>
      <c r="E4" s="137" t="s">
        <v>416</v>
      </c>
      <c r="F4" s="12" t="s">
        <v>417</v>
      </c>
      <c r="G4" s="137" t="s">
        <v>418</v>
      </c>
      <c r="H4" s="13" t="s">
        <v>419</v>
      </c>
    </row>
    <row r="5" spans="1:8">
      <c r="A5" s="4">
        <v>2</v>
      </c>
      <c r="B5" s="4">
        <v>2019101199</v>
      </c>
      <c r="C5" s="2" t="s">
        <v>420</v>
      </c>
      <c r="D5" s="2"/>
      <c r="E5" s="3" t="s">
        <v>421</v>
      </c>
      <c r="F5" s="4" t="s">
        <v>422</v>
      </c>
      <c r="G5" s="3" t="s">
        <v>418</v>
      </c>
      <c r="H5" s="2"/>
    </row>
    <row r="6" spans="1:8">
      <c r="A6" s="12">
        <v>3</v>
      </c>
      <c r="B6" s="4">
        <v>2022011043</v>
      </c>
      <c r="C6" s="2" t="s">
        <v>423</v>
      </c>
      <c r="D6" s="2" t="s">
        <v>424</v>
      </c>
      <c r="E6" s="3" t="s">
        <v>425</v>
      </c>
      <c r="F6" s="4" t="s">
        <v>426</v>
      </c>
      <c r="G6" s="3" t="s">
        <v>427</v>
      </c>
      <c r="H6" s="2" t="s">
        <v>428</v>
      </c>
    </row>
    <row r="7" spans="1:8">
      <c r="A7" s="4">
        <v>4</v>
      </c>
      <c r="B7" s="4">
        <v>2022021006</v>
      </c>
      <c r="C7" s="2" t="s">
        <v>429</v>
      </c>
      <c r="D7" s="2" t="s">
        <v>430</v>
      </c>
      <c r="E7" s="3" t="s">
        <v>431</v>
      </c>
      <c r="F7" s="4" t="s">
        <v>432</v>
      </c>
      <c r="G7" s="3" t="s">
        <v>433</v>
      </c>
      <c r="H7" s="2" t="s">
        <v>27</v>
      </c>
    </row>
    <row r="8" spans="1:8">
      <c r="A8" s="12">
        <v>5</v>
      </c>
      <c r="B8" s="4">
        <v>2022122144</v>
      </c>
      <c r="C8" s="2" t="s">
        <v>434</v>
      </c>
      <c r="D8" s="2" t="s">
        <v>435</v>
      </c>
      <c r="E8" s="3"/>
      <c r="F8" s="4" t="s">
        <v>436</v>
      </c>
      <c r="G8" s="3" t="s">
        <v>437</v>
      </c>
      <c r="H8" s="2"/>
    </row>
    <row r="9" spans="1:8">
      <c r="A9" s="12">
        <v>6</v>
      </c>
      <c r="B9" s="4">
        <v>2023011142</v>
      </c>
      <c r="C9" s="2" t="s">
        <v>438</v>
      </c>
      <c r="D9" s="2" t="s">
        <v>439</v>
      </c>
      <c r="E9" s="3" t="s">
        <v>440</v>
      </c>
      <c r="F9" s="4" t="s">
        <v>441</v>
      </c>
      <c r="G9" s="3" t="s">
        <v>442</v>
      </c>
      <c r="H9" s="2"/>
    </row>
    <row r="10" spans="1:8">
      <c r="A10" s="4">
        <v>7</v>
      </c>
      <c r="B10" s="4">
        <v>2023021272</v>
      </c>
      <c r="C10" s="2" t="s">
        <v>443</v>
      </c>
      <c r="D10" s="2" t="s">
        <v>444</v>
      </c>
      <c r="E10" s="3"/>
      <c r="F10" s="4" t="s">
        <v>445</v>
      </c>
      <c r="G10" s="3" t="s">
        <v>446</v>
      </c>
      <c r="H10" s="2"/>
    </row>
    <row r="11" spans="1:8">
      <c r="A11" s="12">
        <v>8</v>
      </c>
      <c r="B11" s="4"/>
      <c r="C11" s="2" t="s">
        <v>447</v>
      </c>
      <c r="D11" s="2" t="s">
        <v>448</v>
      </c>
      <c r="E11" s="3"/>
      <c r="F11" s="4" t="s">
        <v>449</v>
      </c>
      <c r="G11" s="3" t="s">
        <v>61</v>
      </c>
      <c r="H11" s="2"/>
    </row>
    <row r="12" spans="1:8">
      <c r="A12" s="4">
        <v>9</v>
      </c>
      <c r="B12" s="4"/>
      <c r="C12" s="2" t="s">
        <v>450</v>
      </c>
      <c r="D12" s="2" t="s">
        <v>451</v>
      </c>
      <c r="E12" s="3"/>
      <c r="F12" s="4"/>
      <c r="G12" s="3"/>
      <c r="H12" s="2"/>
    </row>
    <row r="13" spans="1:8">
      <c r="A13" s="12">
        <v>10</v>
      </c>
      <c r="B13" s="4">
        <v>2023081276</v>
      </c>
      <c r="C13" s="2" t="s">
        <v>452</v>
      </c>
      <c r="D13" s="2" t="s">
        <v>453</v>
      </c>
      <c r="E13" s="3" t="s">
        <v>454</v>
      </c>
      <c r="F13" s="4" t="s">
        <v>455</v>
      </c>
      <c r="G13" s="3" t="s">
        <v>456</v>
      </c>
      <c r="H13" s="2" t="s">
        <v>457</v>
      </c>
    </row>
    <row r="14" spans="1:8">
      <c r="A14" s="12">
        <v>11</v>
      </c>
      <c r="B14" s="4"/>
      <c r="C14" s="2" t="s">
        <v>458</v>
      </c>
      <c r="D14" s="2" t="s">
        <v>459</v>
      </c>
      <c r="E14" s="3" t="s">
        <v>460</v>
      </c>
      <c r="F14" s="4" t="s">
        <v>461</v>
      </c>
      <c r="G14" s="3" t="s">
        <v>462</v>
      </c>
      <c r="H14" s="2" t="s">
        <v>463</v>
      </c>
    </row>
    <row r="15" spans="1:8">
      <c r="A15" s="4">
        <v>12</v>
      </c>
      <c r="B15" s="4">
        <v>2023111066</v>
      </c>
      <c r="C15" s="2" t="s">
        <v>464</v>
      </c>
      <c r="D15" s="2" t="s">
        <v>465</v>
      </c>
      <c r="E15" s="3" t="s">
        <v>416</v>
      </c>
      <c r="F15" s="4" t="s">
        <v>466</v>
      </c>
      <c r="G15" s="3" t="s">
        <v>467</v>
      </c>
      <c r="H15" s="2"/>
    </row>
    <row r="16" spans="1:8">
      <c r="A16" s="12">
        <v>13</v>
      </c>
      <c r="B16" s="4"/>
      <c r="C16" s="2" t="s">
        <v>468</v>
      </c>
      <c r="D16" s="2" t="s">
        <v>469</v>
      </c>
      <c r="E16" s="3" t="s">
        <v>416</v>
      </c>
      <c r="F16" s="4" t="s">
        <v>470</v>
      </c>
      <c r="G16" s="3" t="s">
        <v>471</v>
      </c>
      <c r="H16" s="2" t="s">
        <v>419</v>
      </c>
    </row>
    <row r="17" spans="1:8">
      <c r="A17" s="4">
        <v>14</v>
      </c>
      <c r="B17" s="4">
        <v>2024051224</v>
      </c>
      <c r="C17" s="2" t="s">
        <v>472</v>
      </c>
      <c r="D17" s="2" t="s">
        <v>473</v>
      </c>
      <c r="E17" s="3"/>
      <c r="F17" s="4" t="s">
        <v>474</v>
      </c>
      <c r="G17" s="3" t="s">
        <v>467</v>
      </c>
      <c r="H17" s="2"/>
    </row>
    <row r="18" spans="1:8">
      <c r="A18" s="12">
        <v>15</v>
      </c>
      <c r="B18" s="4" t="s">
        <v>475</v>
      </c>
      <c r="C18" s="2" t="s">
        <v>476</v>
      </c>
      <c r="D18" s="2" t="s">
        <v>477</v>
      </c>
      <c r="E18" s="3"/>
      <c r="F18" s="4" t="s">
        <v>478</v>
      </c>
      <c r="G18" s="3"/>
      <c r="H18" s="2"/>
    </row>
    <row r="19" spans="1:8">
      <c r="A19" s="12">
        <v>16</v>
      </c>
      <c r="B19" s="4"/>
      <c r="C19" s="2" t="s">
        <v>479</v>
      </c>
      <c r="D19" s="2" t="s">
        <v>480</v>
      </c>
      <c r="E19" s="3" t="s">
        <v>416</v>
      </c>
      <c r="F19" s="4" t="s">
        <v>481</v>
      </c>
      <c r="G19" s="3" t="s">
        <v>482</v>
      </c>
      <c r="H19" s="2" t="s">
        <v>27</v>
      </c>
    </row>
    <row r="20" spans="1:8">
      <c r="A20" s="4">
        <v>17</v>
      </c>
      <c r="B20" s="4"/>
      <c r="C20" s="2" t="s">
        <v>483</v>
      </c>
      <c r="D20" s="2" t="s">
        <v>484</v>
      </c>
      <c r="E20" s="3" t="s">
        <v>485</v>
      </c>
      <c r="F20" s="4" t="s">
        <v>486</v>
      </c>
      <c r="G20" s="3" t="s">
        <v>348</v>
      </c>
      <c r="H20" s="2"/>
    </row>
    <row r="21" spans="1:8">
      <c r="A21" s="12">
        <v>18</v>
      </c>
      <c r="B21" s="4"/>
      <c r="C21" s="2" t="s">
        <v>487</v>
      </c>
      <c r="D21" s="2" t="s">
        <v>488</v>
      </c>
      <c r="E21" s="3" t="s">
        <v>489</v>
      </c>
      <c r="F21" s="4" t="s">
        <v>490</v>
      </c>
      <c r="G21" s="3" t="s">
        <v>471</v>
      </c>
      <c r="H21" s="2" t="s">
        <v>419</v>
      </c>
    </row>
    <row r="22" spans="1:8">
      <c r="A22" s="4">
        <v>19</v>
      </c>
      <c r="B22" s="4"/>
      <c r="C22" s="2" t="s">
        <v>491</v>
      </c>
      <c r="D22" s="2" t="s">
        <v>492</v>
      </c>
      <c r="E22" s="3" t="s">
        <v>493</v>
      </c>
      <c r="F22" s="4" t="s">
        <v>494</v>
      </c>
      <c r="G22" s="3" t="s">
        <v>495</v>
      </c>
      <c r="H22" s="2" t="s">
        <v>496</v>
      </c>
    </row>
    <row r="23" spans="1:8">
      <c r="A23" s="12">
        <v>20</v>
      </c>
      <c r="B23" s="4"/>
      <c r="C23" s="2" t="s">
        <v>497</v>
      </c>
      <c r="D23" s="2" t="s">
        <v>498</v>
      </c>
      <c r="E23" s="3" t="s">
        <v>499</v>
      </c>
      <c r="F23" s="4" t="s">
        <v>500</v>
      </c>
      <c r="G23" s="3" t="s">
        <v>471</v>
      </c>
      <c r="H23" s="2" t="s">
        <v>419</v>
      </c>
    </row>
    <row r="24" spans="1:8">
      <c r="A24" s="12">
        <v>21</v>
      </c>
      <c r="B24" s="4"/>
      <c r="C24" s="2" t="s">
        <v>501</v>
      </c>
      <c r="D24" s="2" t="s">
        <v>502</v>
      </c>
      <c r="E24" s="3" t="s">
        <v>503</v>
      </c>
      <c r="F24" s="4" t="s">
        <v>504</v>
      </c>
      <c r="G24" s="3" t="s">
        <v>505</v>
      </c>
      <c r="H24" s="2" t="s">
        <v>506</v>
      </c>
    </row>
    <row r="25" spans="1:8">
      <c r="A25" s="4">
        <v>22</v>
      </c>
      <c r="B25" s="4"/>
      <c r="C25" s="2" t="s">
        <v>507</v>
      </c>
      <c r="D25" s="2" t="s">
        <v>508</v>
      </c>
      <c r="E25" s="3" t="s">
        <v>509</v>
      </c>
      <c r="F25" s="4" t="s">
        <v>510</v>
      </c>
      <c r="G25" s="3" t="s">
        <v>511</v>
      </c>
      <c r="H25" s="2" t="s">
        <v>27</v>
      </c>
    </row>
    <row r="26" spans="1:8">
      <c r="A26" s="12">
        <v>23</v>
      </c>
      <c r="B26" s="4"/>
      <c r="C26" s="2" t="s">
        <v>512</v>
      </c>
      <c r="D26" s="2" t="s">
        <v>513</v>
      </c>
      <c r="E26" s="3" t="s">
        <v>514</v>
      </c>
      <c r="F26" s="4" t="s">
        <v>515</v>
      </c>
      <c r="G26" s="3" t="s">
        <v>482</v>
      </c>
      <c r="H26" s="2" t="s">
        <v>27</v>
      </c>
    </row>
    <row r="27" spans="1:8">
      <c r="A27" s="4">
        <v>24</v>
      </c>
      <c r="B27" s="4"/>
      <c r="C27" s="2" t="s">
        <v>516</v>
      </c>
      <c r="D27" s="2" t="s">
        <v>517</v>
      </c>
      <c r="E27" s="3" t="s">
        <v>518</v>
      </c>
      <c r="F27" s="4" t="s">
        <v>519</v>
      </c>
      <c r="G27" s="3" t="s">
        <v>49</v>
      </c>
      <c r="H27" s="2"/>
    </row>
    <row r="28" spans="1:8">
      <c r="A28" s="12">
        <v>25</v>
      </c>
      <c r="B28" s="4"/>
      <c r="C28" s="2" t="s">
        <v>520</v>
      </c>
      <c r="D28" s="2"/>
      <c r="E28" s="3" t="s">
        <v>521</v>
      </c>
      <c r="F28" s="4" t="s">
        <v>522</v>
      </c>
      <c r="G28" s="3" t="s">
        <v>523</v>
      </c>
      <c r="H28" s="2"/>
    </row>
    <row r="29" spans="1:8">
      <c r="A29" s="12">
        <v>26</v>
      </c>
      <c r="B29" s="4"/>
      <c r="C29" s="2" t="s">
        <v>524</v>
      </c>
      <c r="D29" s="2"/>
      <c r="E29" s="3" t="s">
        <v>525</v>
      </c>
      <c r="F29" s="4" t="s">
        <v>526</v>
      </c>
      <c r="G29" s="3" t="s">
        <v>348</v>
      </c>
      <c r="H29" s="2"/>
    </row>
    <row r="30" spans="1:8">
      <c r="A30" s="4">
        <v>27</v>
      </c>
      <c r="B30" s="4"/>
      <c r="C30" s="2" t="s">
        <v>527</v>
      </c>
      <c r="D30" s="2"/>
      <c r="E30" s="3" t="s">
        <v>525</v>
      </c>
      <c r="F30" s="4" t="s">
        <v>526</v>
      </c>
      <c r="G30" s="3" t="s">
        <v>348</v>
      </c>
      <c r="H30" s="2"/>
    </row>
    <row r="31" spans="1:8">
      <c r="A31" s="12">
        <v>28</v>
      </c>
      <c r="B31" s="4"/>
      <c r="C31" s="2" t="s">
        <v>528</v>
      </c>
      <c r="D31" s="2" t="s">
        <v>529</v>
      </c>
      <c r="E31" s="3" t="s">
        <v>530</v>
      </c>
      <c r="F31" s="4" t="s">
        <v>531</v>
      </c>
      <c r="G31" s="3" t="s">
        <v>532</v>
      </c>
      <c r="H31" s="2"/>
    </row>
    <row r="32" spans="1:8">
      <c r="A32" s="4">
        <v>29</v>
      </c>
      <c r="B32" s="4"/>
      <c r="C32" s="2" t="s">
        <v>533</v>
      </c>
      <c r="D32" s="2"/>
      <c r="E32" s="3" t="s">
        <v>534</v>
      </c>
      <c r="F32" s="4" t="s">
        <v>535</v>
      </c>
      <c r="G32" s="3" t="s">
        <v>49</v>
      </c>
      <c r="H32" s="2"/>
    </row>
    <row r="33" spans="1:8">
      <c r="A33" s="12">
        <v>30</v>
      </c>
      <c r="B33" s="4"/>
      <c r="C33" s="2" t="s">
        <v>536</v>
      </c>
      <c r="D33" s="2"/>
      <c r="E33" s="3" t="s">
        <v>537</v>
      </c>
      <c r="F33" s="8">
        <v>45963.979166666664</v>
      </c>
      <c r="G33" s="3" t="s">
        <v>538</v>
      </c>
      <c r="H33" s="2"/>
    </row>
    <row r="34" spans="1:8">
      <c r="A34" s="12">
        <v>31</v>
      </c>
      <c r="B34" s="6" t="s">
        <v>539</v>
      </c>
      <c r="C34" s="7" t="s">
        <v>540</v>
      </c>
      <c r="D34" s="7"/>
      <c r="E34" s="11" t="s">
        <v>541</v>
      </c>
      <c r="F34" s="6"/>
      <c r="G34" s="11" t="s">
        <v>49</v>
      </c>
      <c r="H34" s="7"/>
    </row>
    <row r="35" spans="1:8">
      <c r="A35" s="4">
        <v>32</v>
      </c>
      <c r="B35" s="6" t="s">
        <v>539</v>
      </c>
      <c r="C35" s="7" t="s">
        <v>542</v>
      </c>
      <c r="D35" s="7"/>
      <c r="E35" s="11" t="s">
        <v>489</v>
      </c>
      <c r="F35" s="6"/>
      <c r="G35" s="11" t="s">
        <v>543</v>
      </c>
      <c r="H35" s="7"/>
    </row>
    <row r="36" spans="1:8">
      <c r="A36" s="12">
        <v>33</v>
      </c>
      <c r="B36" s="6" t="s">
        <v>539</v>
      </c>
      <c r="C36" s="7" t="s">
        <v>544</v>
      </c>
      <c r="D36" s="7"/>
      <c r="E36" s="11" t="s">
        <v>545</v>
      </c>
      <c r="F36" s="6"/>
      <c r="G36" s="11" t="s">
        <v>284</v>
      </c>
      <c r="H36" s="7"/>
    </row>
    <row r="37" spans="1:8">
      <c r="A37" s="4">
        <v>34</v>
      </c>
      <c r="B37" s="6" t="s">
        <v>539</v>
      </c>
      <c r="C37" s="7" t="s">
        <v>546</v>
      </c>
      <c r="D37" s="7"/>
      <c r="E37" s="11" t="s">
        <v>545</v>
      </c>
      <c r="F37" s="6"/>
      <c r="G37" s="11" t="s">
        <v>284</v>
      </c>
      <c r="H37" s="7"/>
    </row>
    <row r="38" spans="1:8">
      <c r="A38" s="12">
        <v>35</v>
      </c>
      <c r="B38" s="6" t="s">
        <v>539</v>
      </c>
      <c r="C38" s="7" t="s">
        <v>547</v>
      </c>
      <c r="D38" s="7"/>
      <c r="E38" s="11" t="s">
        <v>548</v>
      </c>
      <c r="F38" s="6"/>
      <c r="G38" s="11" t="s">
        <v>549</v>
      </c>
      <c r="H38" s="7"/>
    </row>
    <row r="39" spans="1:8">
      <c r="A39" s="12">
        <v>36</v>
      </c>
      <c r="B39" s="6" t="s">
        <v>539</v>
      </c>
      <c r="C39" s="7" t="s">
        <v>550</v>
      </c>
      <c r="D39" s="7"/>
      <c r="E39" s="11" t="s">
        <v>551</v>
      </c>
      <c r="F39" s="6"/>
      <c r="G39" s="11" t="s">
        <v>49</v>
      </c>
      <c r="H39" s="7"/>
    </row>
    <row r="40" spans="1:8">
      <c r="A40" s="4">
        <v>37</v>
      </c>
      <c r="B40" s="6" t="s">
        <v>539</v>
      </c>
      <c r="C40" s="7" t="s">
        <v>552</v>
      </c>
      <c r="D40" s="7"/>
      <c r="E40" s="11" t="s">
        <v>551</v>
      </c>
      <c r="F40" s="6"/>
      <c r="G40" s="11" t="s">
        <v>168</v>
      </c>
      <c r="H40" s="7"/>
    </row>
    <row r="41" spans="1:8">
      <c r="A41" s="12">
        <v>38</v>
      </c>
      <c r="B41" s="6" t="s">
        <v>539</v>
      </c>
      <c r="C41" s="7" t="s">
        <v>553</v>
      </c>
      <c r="D41" s="7"/>
      <c r="E41" s="11" t="s">
        <v>551</v>
      </c>
      <c r="F41" s="6"/>
      <c r="G41" s="11" t="s">
        <v>36</v>
      </c>
      <c r="H41" s="7"/>
    </row>
    <row r="42" spans="1:8">
      <c r="A42" s="4">
        <v>39</v>
      </c>
      <c r="B42" s="6" t="s">
        <v>539</v>
      </c>
      <c r="C42" s="7" t="s">
        <v>554</v>
      </c>
      <c r="D42" s="7"/>
      <c r="E42" s="11" t="s">
        <v>551</v>
      </c>
      <c r="F42" s="6" t="s">
        <v>5</v>
      </c>
      <c r="G42" s="11" t="s">
        <v>49</v>
      </c>
      <c r="H42" s="7"/>
    </row>
    <row r="43" spans="1:8">
      <c r="A43" s="12">
        <v>40</v>
      </c>
      <c r="B43" s="6"/>
      <c r="C43" s="7" t="s">
        <v>555</v>
      </c>
      <c r="D43" s="7"/>
      <c r="E43" s="11"/>
      <c r="F43" s="8">
        <v>45982.120833333334</v>
      </c>
      <c r="G43" s="11" t="s">
        <v>284</v>
      </c>
      <c r="H43" s="7"/>
    </row>
    <row r="44" spans="1:8">
      <c r="A44" s="12">
        <v>41</v>
      </c>
      <c r="B44" s="6"/>
      <c r="C44" s="7" t="s">
        <v>556</v>
      </c>
      <c r="D44" s="7"/>
      <c r="E44" s="11" t="s">
        <v>557</v>
      </c>
      <c r="F44" s="8">
        <v>45983.162499999999</v>
      </c>
      <c r="G44" s="11" t="s">
        <v>155</v>
      </c>
      <c r="H44" s="7"/>
    </row>
    <row r="45" spans="1:8">
      <c r="A45" s="4">
        <v>42</v>
      </c>
      <c r="B45" s="6"/>
      <c r="C45" s="7" t="s">
        <v>558</v>
      </c>
      <c r="D45" s="7"/>
      <c r="E45" s="11" t="s">
        <v>548</v>
      </c>
      <c r="F45" s="8" t="s">
        <v>559</v>
      </c>
      <c r="G45" s="11" t="s">
        <v>549</v>
      </c>
      <c r="H45" s="7" t="s">
        <v>5</v>
      </c>
    </row>
    <row r="46" spans="1:8">
      <c r="A46" s="12">
        <v>43</v>
      </c>
      <c r="B46" s="6"/>
      <c r="C46" s="7" t="s">
        <v>560</v>
      </c>
      <c r="D46" s="7"/>
      <c r="E46" s="11" t="s">
        <v>551</v>
      </c>
      <c r="F46" s="8" t="s">
        <v>561</v>
      </c>
      <c r="G46" s="11" t="s">
        <v>155</v>
      </c>
      <c r="H46" s="7" t="s">
        <v>5</v>
      </c>
    </row>
    <row r="47" spans="1:8">
      <c r="A47" s="4">
        <v>44</v>
      </c>
      <c r="B47" s="6"/>
      <c r="C47" s="7" t="s">
        <v>562</v>
      </c>
      <c r="D47" s="7"/>
      <c r="E47" s="11" t="s">
        <v>551</v>
      </c>
      <c r="F47" s="8"/>
      <c r="G47" s="11" t="s">
        <v>106</v>
      </c>
      <c r="H47" s="7" t="s">
        <v>5</v>
      </c>
    </row>
    <row r="48" spans="1:8">
      <c r="A48" s="12">
        <v>45</v>
      </c>
      <c r="B48" s="6"/>
      <c r="C48" s="7" t="s">
        <v>563</v>
      </c>
      <c r="D48" s="7"/>
      <c r="E48" s="11" t="s">
        <v>551</v>
      </c>
      <c r="F48" s="8"/>
      <c r="G48" s="11" t="s">
        <v>564</v>
      </c>
      <c r="H48" s="7" t="s">
        <v>5</v>
      </c>
    </row>
    <row r="49" spans="1:8">
      <c r="A49" s="12">
        <v>46</v>
      </c>
      <c r="B49" s="6" t="s">
        <v>565</v>
      </c>
      <c r="C49" s="7" t="s">
        <v>566</v>
      </c>
      <c r="D49" s="7"/>
      <c r="E49" s="11" t="s">
        <v>567</v>
      </c>
      <c r="F49" s="8">
        <v>45992.25</v>
      </c>
      <c r="G49" s="11" t="s">
        <v>84</v>
      </c>
      <c r="H49" s="7"/>
    </row>
    <row r="50" spans="1:8">
      <c r="A50" s="4">
        <v>47</v>
      </c>
      <c r="B50" s="6"/>
      <c r="C50" s="7" t="s">
        <v>568</v>
      </c>
      <c r="D50" s="7" t="s">
        <v>569</v>
      </c>
      <c r="E50" s="11" t="s">
        <v>570</v>
      </c>
      <c r="F50" s="8">
        <v>45998.445833333331</v>
      </c>
      <c r="G50" s="11" t="s">
        <v>532</v>
      </c>
      <c r="H50" s="7"/>
    </row>
    <row r="51" spans="1:8">
      <c r="A51" s="12">
        <v>48</v>
      </c>
      <c r="B51" s="6"/>
      <c r="C51" s="7" t="s">
        <v>571</v>
      </c>
      <c r="D51" s="7" t="s">
        <v>572</v>
      </c>
      <c r="E51" s="11" t="s">
        <v>551</v>
      </c>
      <c r="F51" s="8">
        <v>46000.887499999997</v>
      </c>
      <c r="G51" s="11" t="s">
        <v>49</v>
      </c>
      <c r="H51" s="7"/>
    </row>
    <row r="52" spans="1:8">
      <c r="A52" s="4">
        <v>49</v>
      </c>
      <c r="B52" s="6"/>
      <c r="C52" s="7" t="s">
        <v>573</v>
      </c>
      <c r="D52" s="7"/>
      <c r="E52" s="11" t="s">
        <v>460</v>
      </c>
      <c r="F52" s="8">
        <v>46003.648611111108</v>
      </c>
      <c r="G52" s="11" t="s">
        <v>574</v>
      </c>
      <c r="H52" s="7"/>
    </row>
    <row r="53" spans="1:8">
      <c r="A53" s="12">
        <v>50</v>
      </c>
      <c r="B53" s="6"/>
      <c r="C53" s="7" t="s">
        <v>575</v>
      </c>
      <c r="D53" s="7"/>
      <c r="E53" s="11" t="s">
        <v>576</v>
      </c>
      <c r="F53" s="8">
        <v>46004.705555555556</v>
      </c>
      <c r="G53" s="11" t="s">
        <v>49</v>
      </c>
      <c r="H53" s="7" t="s">
        <v>577</v>
      </c>
    </row>
    <row r="54" spans="1:8">
      <c r="A54" s="12">
        <v>51</v>
      </c>
      <c r="B54" s="6"/>
      <c r="C54" s="7" t="s">
        <v>578</v>
      </c>
      <c r="D54" s="7"/>
      <c r="E54" s="11" t="s">
        <v>579</v>
      </c>
      <c r="F54" s="8">
        <v>46007</v>
      </c>
      <c r="G54" s="11" t="s">
        <v>49</v>
      </c>
      <c r="H54" s="7"/>
    </row>
    <row r="55" spans="1:8">
      <c r="A55" s="4">
        <v>52</v>
      </c>
      <c r="B55" s="6"/>
      <c r="C55" s="7" t="s">
        <v>580</v>
      </c>
      <c r="D55" s="7"/>
      <c r="E55" s="11" t="s">
        <v>551</v>
      </c>
      <c r="F55" s="8">
        <v>46007.375</v>
      </c>
      <c r="G55" s="11" t="s">
        <v>49</v>
      </c>
      <c r="H55" s="7"/>
    </row>
    <row r="56" spans="1:8">
      <c r="A56" s="12">
        <v>53</v>
      </c>
      <c r="B56" s="6"/>
      <c r="C56" s="7" t="s">
        <v>581</v>
      </c>
      <c r="D56" s="7"/>
      <c r="E56" s="11" t="s">
        <v>548</v>
      </c>
      <c r="F56" s="8">
        <v>46005.89166666667</v>
      </c>
      <c r="G56" s="11" t="s">
        <v>49</v>
      </c>
      <c r="H56" s="7"/>
    </row>
    <row r="57" spans="1:8">
      <c r="A57" s="4">
        <v>54</v>
      </c>
      <c r="B57" s="6"/>
      <c r="C57" s="7" t="s">
        <v>582</v>
      </c>
      <c r="D57" s="7"/>
      <c r="E57" s="11" t="s">
        <v>551</v>
      </c>
      <c r="F57" s="8">
        <v>46006.145833333336</v>
      </c>
      <c r="G57" s="11" t="s">
        <v>106</v>
      </c>
      <c r="H57" s="7"/>
    </row>
    <row r="58" spans="1:8">
      <c r="A58" s="12">
        <v>55</v>
      </c>
      <c r="B58" s="6"/>
      <c r="C58" s="7" t="s">
        <v>583</v>
      </c>
      <c r="D58" s="7"/>
      <c r="E58" s="11" t="s">
        <v>551</v>
      </c>
      <c r="F58" s="8">
        <v>46006.270833333336</v>
      </c>
      <c r="G58" s="11" t="s">
        <v>49</v>
      </c>
      <c r="H58" s="7"/>
    </row>
    <row r="59" spans="1:8">
      <c r="A59" s="12">
        <v>56</v>
      </c>
      <c r="B59" s="6"/>
      <c r="C59" s="7" t="s">
        <v>584</v>
      </c>
      <c r="D59" s="7"/>
      <c r="E59" s="11" t="s">
        <v>585</v>
      </c>
      <c r="F59" s="8">
        <v>46006.347222222219</v>
      </c>
      <c r="G59" s="11"/>
      <c r="H59" s="7"/>
    </row>
    <row r="60" spans="1:8">
      <c r="A60" s="4">
        <v>57</v>
      </c>
      <c r="B60" s="6"/>
      <c r="C60" s="7" t="s">
        <v>586</v>
      </c>
      <c r="D60" s="7"/>
      <c r="E60" s="11" t="s">
        <v>587</v>
      </c>
      <c r="F60" s="8"/>
      <c r="G60" s="11" t="s">
        <v>588</v>
      </c>
      <c r="H60" s="7"/>
    </row>
    <row r="61" spans="1:8">
      <c r="A61" s="12">
        <v>58</v>
      </c>
      <c r="B61" s="6"/>
      <c r="C61" s="7" t="s">
        <v>589</v>
      </c>
      <c r="D61" s="7"/>
      <c r="E61" s="11" t="s">
        <v>551</v>
      </c>
      <c r="F61" s="8">
        <v>46010.237500000003</v>
      </c>
      <c r="G61" s="11" t="s">
        <v>155</v>
      </c>
      <c r="H61" s="7"/>
    </row>
    <row r="62" spans="1:8">
      <c r="A62" s="4">
        <v>59</v>
      </c>
      <c r="B62" s="6"/>
      <c r="C62" s="7" t="s">
        <v>590</v>
      </c>
      <c r="D62" s="7"/>
      <c r="E62" s="11" t="s">
        <v>551</v>
      </c>
      <c r="F62" s="8"/>
      <c r="G62" s="11"/>
      <c r="H62" s="7"/>
    </row>
    <row r="63" spans="1:8">
      <c r="A63" s="12">
        <v>60</v>
      </c>
      <c r="B63" s="6"/>
      <c r="C63" s="7" t="s">
        <v>591</v>
      </c>
      <c r="D63" s="7"/>
      <c r="E63" s="11" t="s">
        <v>551</v>
      </c>
      <c r="F63" s="8">
        <v>46004.966666666667</v>
      </c>
      <c r="G63" s="11" t="s">
        <v>49</v>
      </c>
      <c r="H63" s="7"/>
    </row>
    <row r="64" spans="1:8">
      <c r="A64" s="12">
        <v>61</v>
      </c>
      <c r="B64" s="6"/>
      <c r="C64" s="7" t="s">
        <v>592</v>
      </c>
      <c r="D64" s="7"/>
      <c r="E64" s="11" t="s">
        <v>551</v>
      </c>
      <c r="F64" s="8">
        <v>46016.929166666669</v>
      </c>
      <c r="G64" s="11"/>
      <c r="H64" s="7"/>
    </row>
    <row r="65" spans="1:8">
      <c r="A65" s="4">
        <v>62</v>
      </c>
      <c r="B65" s="6"/>
      <c r="C65" s="7" t="s">
        <v>593</v>
      </c>
      <c r="D65" s="7"/>
      <c r="E65" s="11" t="s">
        <v>594</v>
      </c>
      <c r="F65" s="8">
        <v>46022.232638888891</v>
      </c>
      <c r="G65" s="11" t="s">
        <v>595</v>
      </c>
      <c r="H65" s="7"/>
    </row>
    <row r="66" spans="1:8">
      <c r="A66" s="12">
        <v>63</v>
      </c>
      <c r="B66" s="6"/>
      <c r="C66" s="7" t="s">
        <v>596</v>
      </c>
      <c r="D66" s="7"/>
      <c r="E66" s="11" t="s">
        <v>597</v>
      </c>
      <c r="F66" s="8">
        <v>46027.540972222225</v>
      </c>
      <c r="G66" s="11" t="s">
        <v>49</v>
      </c>
      <c r="H66" s="7"/>
    </row>
    <row r="67" spans="1:8">
      <c r="A67" s="4">
        <v>64</v>
      </c>
      <c r="B67" s="6"/>
      <c r="C67" s="7" t="s">
        <v>598</v>
      </c>
      <c r="D67" s="7"/>
      <c r="E67" s="11" t="s">
        <v>599</v>
      </c>
      <c r="F67" s="8">
        <v>46027.73333333333</v>
      </c>
      <c r="G67" s="11" t="s">
        <v>600</v>
      </c>
      <c r="H67" s="7"/>
    </row>
    <row r="68" spans="1:8">
      <c r="A68" s="12">
        <v>65</v>
      </c>
      <c r="B68" s="6"/>
      <c r="C68" s="7" t="s">
        <v>601</v>
      </c>
      <c r="D68" s="7" t="s">
        <v>602</v>
      </c>
      <c r="E68" s="11" t="s">
        <v>603</v>
      </c>
      <c r="F68" s="8">
        <v>46028.224999999999</v>
      </c>
      <c r="G68" s="11" t="s">
        <v>63</v>
      </c>
      <c r="H68" s="7"/>
    </row>
    <row r="69" spans="1:8">
      <c r="A69" s="12">
        <v>66</v>
      </c>
      <c r="B69" s="6" t="s">
        <v>604</v>
      </c>
      <c r="C69" s="7" t="s">
        <v>605</v>
      </c>
      <c r="D69" s="7"/>
      <c r="E69" s="11"/>
      <c r="F69" s="8">
        <v>46028.135416666664</v>
      </c>
      <c r="G69" s="11"/>
      <c r="H69" s="7"/>
    </row>
    <row r="70" spans="1:8" s="105" customFormat="1">
      <c r="A70" s="4">
        <v>67</v>
      </c>
      <c r="B70" s="6"/>
      <c r="C70" s="7" t="s">
        <v>606</v>
      </c>
      <c r="D70" s="7"/>
      <c r="E70" s="11" t="s">
        <v>551</v>
      </c>
      <c r="F70" s="8">
        <v>46029.058333333334</v>
      </c>
      <c r="G70" s="11"/>
      <c r="H70" s="7"/>
    </row>
    <row r="71" spans="1:8">
      <c r="A71" s="12">
        <v>68</v>
      </c>
      <c r="B71" s="6"/>
      <c r="C71" s="7" t="s">
        <v>607</v>
      </c>
      <c r="D71" s="7"/>
      <c r="E71" s="11" t="s">
        <v>608</v>
      </c>
      <c r="F71" s="8">
        <v>46031.370833333334</v>
      </c>
      <c r="G71" s="11" t="s">
        <v>49</v>
      </c>
      <c r="H71" s="7"/>
    </row>
    <row r="72" spans="1:8">
      <c r="A72" s="4">
        <v>69</v>
      </c>
      <c r="B72" s="6"/>
      <c r="C72" s="7" t="s">
        <v>609</v>
      </c>
      <c r="D72" s="7"/>
      <c r="E72" s="11" t="s">
        <v>610</v>
      </c>
      <c r="F72" s="8">
        <v>46031.466666666667</v>
      </c>
      <c r="G72" s="11" t="s">
        <v>49</v>
      </c>
      <c r="H72" s="7"/>
    </row>
    <row r="73" spans="1:8">
      <c r="A73" s="12">
        <v>70</v>
      </c>
      <c r="B73" s="6"/>
      <c r="C73" s="7" t="s">
        <v>611</v>
      </c>
      <c r="D73" s="7"/>
      <c r="E73" s="11" t="s">
        <v>551</v>
      </c>
      <c r="F73" s="8">
        <v>46032.06527777778</v>
      </c>
      <c r="G73" s="11" t="s">
        <v>155</v>
      </c>
      <c r="H73" s="7"/>
    </row>
    <row r="74" spans="1:8">
      <c r="A74" s="12">
        <v>71</v>
      </c>
      <c r="B74" s="6"/>
      <c r="C74" s="7" t="s">
        <v>612</v>
      </c>
      <c r="D74" s="7"/>
      <c r="E74" s="11" t="s">
        <v>551</v>
      </c>
      <c r="F74" s="8">
        <v>46032.133333333331</v>
      </c>
      <c r="G74" s="11" t="s">
        <v>155</v>
      </c>
      <c r="H74" s="7"/>
    </row>
    <row r="75" spans="1:8">
      <c r="A75" s="4">
        <v>72</v>
      </c>
      <c r="B75" s="6"/>
      <c r="C75" s="7" t="s">
        <v>613</v>
      </c>
      <c r="D75" s="7"/>
      <c r="E75" s="11" t="s">
        <v>614</v>
      </c>
      <c r="F75" s="8">
        <v>46033.444444444445</v>
      </c>
      <c r="G75" s="11" t="s">
        <v>532</v>
      </c>
      <c r="H75" s="7"/>
    </row>
    <row r="76" spans="1:8">
      <c r="A76" s="12">
        <v>73</v>
      </c>
      <c r="B76" s="6"/>
      <c r="C76" s="7" t="s">
        <v>615</v>
      </c>
      <c r="D76" s="7"/>
      <c r="E76" s="11" t="s">
        <v>616</v>
      </c>
      <c r="F76" s="8">
        <v>46033.583333333336</v>
      </c>
      <c r="G76" s="11" t="s">
        <v>61</v>
      </c>
      <c r="H76" s="7"/>
    </row>
    <row r="77" spans="1:8">
      <c r="A77" s="4">
        <v>74</v>
      </c>
      <c r="B77" s="6"/>
      <c r="C77" s="7" t="s">
        <v>617</v>
      </c>
      <c r="D77" s="7"/>
      <c r="E77" s="11"/>
      <c r="F77" s="8">
        <v>46033.822916666664</v>
      </c>
      <c r="G77" s="11" t="s">
        <v>618</v>
      </c>
      <c r="H77" s="7"/>
    </row>
    <row r="78" spans="1:8">
      <c r="A78" s="12">
        <v>75</v>
      </c>
      <c r="B78" s="6"/>
      <c r="C78" s="7" t="s">
        <v>619</v>
      </c>
      <c r="D78" s="7"/>
      <c r="E78" s="11"/>
      <c r="F78" s="8">
        <v>46036.541666666664</v>
      </c>
      <c r="G78" s="11"/>
      <c r="H78" s="7"/>
    </row>
    <row r="79" spans="1:8">
      <c r="A79" s="12">
        <v>76</v>
      </c>
      <c r="B79" s="6"/>
      <c r="C79" s="7" t="s">
        <v>578</v>
      </c>
      <c r="D79" s="7"/>
      <c r="E79" s="11" t="s">
        <v>579</v>
      </c>
      <c r="F79" s="8">
        <v>46041</v>
      </c>
      <c r="G79" s="11" t="s">
        <v>49</v>
      </c>
      <c r="H79" s="7"/>
    </row>
    <row r="80" spans="1:8">
      <c r="A80" s="4">
        <v>77</v>
      </c>
      <c r="B80" s="6"/>
      <c r="C80" s="7" t="s">
        <v>620</v>
      </c>
      <c r="D80" s="7"/>
      <c r="E80" s="11" t="s">
        <v>621</v>
      </c>
      <c r="F80" s="8">
        <v>46039.729166666664</v>
      </c>
      <c r="G80" s="11"/>
      <c r="H80" s="7"/>
    </row>
    <row r="81" spans="1:8" ht="14.25" customHeight="1">
      <c r="A81" s="12">
        <v>78</v>
      </c>
      <c r="B81" s="6" t="s">
        <v>622</v>
      </c>
      <c r="C81" s="7" t="s">
        <v>623</v>
      </c>
      <c r="D81" s="7"/>
      <c r="E81" s="11" t="s">
        <v>624</v>
      </c>
      <c r="F81" s="8">
        <v>46048.125</v>
      </c>
      <c r="G81" s="11" t="s">
        <v>49</v>
      </c>
      <c r="H81" s="7"/>
    </row>
    <row r="82" spans="1:8">
      <c r="A82" s="4">
        <v>79</v>
      </c>
      <c r="B82" s="6"/>
      <c r="C82" s="7" t="s">
        <v>625</v>
      </c>
      <c r="D82" s="7" t="s">
        <v>626</v>
      </c>
      <c r="E82" s="11" t="s">
        <v>627</v>
      </c>
      <c r="F82" s="8">
        <v>46051.529166666667</v>
      </c>
      <c r="G82" s="11" t="s">
        <v>253</v>
      </c>
      <c r="H82" s="7"/>
    </row>
    <row r="83" spans="1:8">
      <c r="A83" s="12">
        <v>80</v>
      </c>
      <c r="B83" s="6"/>
      <c r="C83" s="7" t="s">
        <v>628</v>
      </c>
      <c r="D83" s="7" t="s">
        <v>629</v>
      </c>
      <c r="E83" s="11" t="s">
        <v>627</v>
      </c>
      <c r="F83" s="8">
        <v>46052.39166666667</v>
      </c>
      <c r="G83" s="11" t="s">
        <v>253</v>
      </c>
      <c r="H83" s="7"/>
    </row>
    <row r="84" spans="1:8">
      <c r="A84" s="12">
        <v>81</v>
      </c>
      <c r="B84" s="6" t="s">
        <v>630</v>
      </c>
      <c r="C84" s="7" t="s">
        <v>631</v>
      </c>
      <c r="D84" s="7">
        <v>183.06</v>
      </c>
      <c r="E84" s="11" t="s">
        <v>632</v>
      </c>
      <c r="F84" s="8">
        <v>46058.637499999997</v>
      </c>
      <c r="G84" s="11" t="s">
        <v>155</v>
      </c>
      <c r="H84" s="7"/>
    </row>
    <row r="85" spans="1:8">
      <c r="A85" s="4">
        <v>82</v>
      </c>
      <c r="B85" s="6"/>
      <c r="C85" s="7" t="s">
        <v>633</v>
      </c>
      <c r="D85" s="7" t="s">
        <v>634</v>
      </c>
      <c r="E85" s="11" t="s">
        <v>597</v>
      </c>
      <c r="F85" s="8">
        <v>46059.37777777778</v>
      </c>
      <c r="G85" s="11" t="s">
        <v>49</v>
      </c>
      <c r="H85" s="7"/>
    </row>
    <row r="86" spans="1:8">
      <c r="A86" s="12">
        <v>83</v>
      </c>
      <c r="B86" s="6"/>
      <c r="C86" s="7" t="s">
        <v>635</v>
      </c>
      <c r="D86" s="7"/>
      <c r="E86" s="11" t="s">
        <v>636</v>
      </c>
      <c r="F86" s="8">
        <v>46059.854166666664</v>
      </c>
      <c r="G86" s="11"/>
      <c r="H86" s="7"/>
    </row>
    <row r="87" spans="1:8">
      <c r="A87" s="4">
        <v>84</v>
      </c>
      <c r="B87" s="6" t="s">
        <v>637</v>
      </c>
      <c r="C87" s="7" t="s">
        <v>638</v>
      </c>
      <c r="D87" s="7">
        <v>146.5</v>
      </c>
      <c r="E87" s="11" t="s">
        <v>639</v>
      </c>
      <c r="F87" s="8">
        <v>46062.862500000003</v>
      </c>
      <c r="G87" s="11" t="s">
        <v>168</v>
      </c>
      <c r="H87" s="7"/>
    </row>
    <row r="88" spans="1:8">
      <c r="A88" s="12">
        <v>85</v>
      </c>
      <c r="B88" s="6"/>
      <c r="C88" s="7" t="s">
        <v>640</v>
      </c>
      <c r="D88" s="7">
        <v>183</v>
      </c>
      <c r="E88" s="11" t="s">
        <v>641</v>
      </c>
      <c r="F88" s="8">
        <v>46067.48333333333</v>
      </c>
      <c r="G88" s="11" t="s">
        <v>49</v>
      </c>
      <c r="H88" s="7"/>
    </row>
    <row r="89" spans="1:8">
      <c r="A89" s="12">
        <v>86</v>
      </c>
      <c r="B89" s="6" t="s">
        <v>642</v>
      </c>
      <c r="C89" s="7" t="s">
        <v>643</v>
      </c>
      <c r="D89" s="7">
        <v>99.97</v>
      </c>
      <c r="E89" s="11" t="s">
        <v>644</v>
      </c>
      <c r="F89" s="8">
        <v>46067.833333333336</v>
      </c>
      <c r="G89" s="11" t="s">
        <v>61</v>
      </c>
      <c r="H89" s="7"/>
    </row>
    <row r="90" spans="1:8">
      <c r="A90" s="4">
        <v>87</v>
      </c>
      <c r="B90" s="6"/>
      <c r="C90" s="7" t="s">
        <v>645</v>
      </c>
      <c r="D90" s="7">
        <v>224.7</v>
      </c>
      <c r="E90" s="11" t="s">
        <v>551</v>
      </c>
      <c r="F90" s="8">
        <v>46073</v>
      </c>
      <c r="G90" s="11" t="s">
        <v>646</v>
      </c>
      <c r="H90" s="7"/>
    </row>
    <row r="91" spans="1:8">
      <c r="A91" s="12">
        <v>88</v>
      </c>
      <c r="B91" s="6" t="s">
        <v>647</v>
      </c>
      <c r="C91" s="7" t="s">
        <v>648</v>
      </c>
      <c r="D91" s="7">
        <v>7.7</v>
      </c>
      <c r="E91" s="11" t="s">
        <v>551</v>
      </c>
      <c r="F91" s="8">
        <v>46070.75</v>
      </c>
      <c r="G91" s="11" t="s">
        <v>649</v>
      </c>
      <c r="H91" s="7"/>
    </row>
    <row r="92" spans="1:8">
      <c r="A92" s="4">
        <v>89</v>
      </c>
      <c r="B92" s="6" t="s">
        <v>650</v>
      </c>
      <c r="C92" s="7" t="s">
        <v>651</v>
      </c>
      <c r="D92" s="7">
        <v>73.150000000000006</v>
      </c>
      <c r="E92" s="11" t="s">
        <v>652</v>
      </c>
      <c r="F92" s="8"/>
      <c r="G92" s="11" t="s">
        <v>225</v>
      </c>
      <c r="H92" s="7"/>
    </row>
    <row r="93" spans="1:8">
      <c r="A93" s="12">
        <v>90</v>
      </c>
      <c r="B93" s="6" t="s">
        <v>653</v>
      </c>
      <c r="C93" s="7" t="s">
        <v>654</v>
      </c>
      <c r="D93" s="7"/>
      <c r="E93" s="11" t="s">
        <v>551</v>
      </c>
      <c r="F93" s="8">
        <v>46071.283333333333</v>
      </c>
      <c r="G93" s="11" t="s">
        <v>36</v>
      </c>
      <c r="H93" s="7"/>
    </row>
    <row r="94" spans="1:8">
      <c r="A94" s="12">
        <v>91</v>
      </c>
      <c r="B94" s="6"/>
      <c r="C94" s="7" t="s">
        <v>648</v>
      </c>
      <c r="D94" s="7" t="s">
        <v>655</v>
      </c>
      <c r="E94" s="11" t="s">
        <v>551</v>
      </c>
      <c r="F94" s="8">
        <v>46071.85833333333</v>
      </c>
      <c r="G94" s="11" t="s">
        <v>656</v>
      </c>
      <c r="H94" s="7"/>
    </row>
    <row r="95" spans="1:8">
      <c r="A95" s="4">
        <v>92</v>
      </c>
      <c r="B95" s="6"/>
      <c r="C95" s="7" t="s">
        <v>657</v>
      </c>
      <c r="D95" s="7"/>
      <c r="E95" s="11" t="s">
        <v>551</v>
      </c>
      <c r="F95" s="8">
        <v>46072.208333333336</v>
      </c>
      <c r="G95" s="11"/>
      <c r="H95" s="7"/>
    </row>
    <row r="96" spans="1:8">
      <c r="A96" s="12">
        <v>93</v>
      </c>
      <c r="B96" s="6"/>
      <c r="C96" s="7" t="s">
        <v>658</v>
      </c>
      <c r="D96" s="7"/>
      <c r="E96" s="11" t="s">
        <v>551</v>
      </c>
      <c r="F96" s="8">
        <v>46073.633333333331</v>
      </c>
      <c r="G96" s="11" t="s">
        <v>659</v>
      </c>
      <c r="H96" s="7"/>
    </row>
    <row r="97" spans="1:8">
      <c r="A97" s="4">
        <v>94</v>
      </c>
      <c r="B97" s="6" t="s">
        <v>660</v>
      </c>
      <c r="C97" s="7" t="s">
        <v>661</v>
      </c>
      <c r="D97" s="7"/>
      <c r="E97" s="11" t="s">
        <v>662</v>
      </c>
      <c r="F97" s="8">
        <v>46079.1</v>
      </c>
      <c r="G97" s="11" t="s">
        <v>49</v>
      </c>
      <c r="H97" s="7"/>
    </row>
    <row r="98" spans="1:8">
      <c r="A98" s="12">
        <v>95</v>
      </c>
      <c r="B98" s="6"/>
      <c r="C98" s="7" t="s">
        <v>663</v>
      </c>
      <c r="D98" s="7">
        <v>189.99</v>
      </c>
      <c r="E98" s="11" t="s">
        <v>664</v>
      </c>
      <c r="F98" s="8">
        <v>46086.003472222219</v>
      </c>
      <c r="G98" s="11" t="s">
        <v>49</v>
      </c>
      <c r="H98" s="150"/>
    </row>
    <row r="99" spans="1:8">
      <c r="A99" s="4">
        <v>96</v>
      </c>
      <c r="B99" s="6"/>
      <c r="C99" s="7" t="s">
        <v>665</v>
      </c>
      <c r="D99" s="7">
        <v>249</v>
      </c>
      <c r="E99" s="11" t="s">
        <v>551</v>
      </c>
      <c r="F99" s="8">
        <v>46087.25</v>
      </c>
      <c r="G99" s="11" t="s">
        <v>253</v>
      </c>
      <c r="H99" s="7"/>
    </row>
    <row r="100" spans="1:8">
      <c r="A100" s="12">
        <v>97</v>
      </c>
      <c r="B100" s="6" t="s">
        <v>666</v>
      </c>
      <c r="C100" s="7" t="s">
        <v>667</v>
      </c>
      <c r="D100" s="7">
        <v>145.5</v>
      </c>
      <c r="E100" s="11" t="s">
        <v>594</v>
      </c>
      <c r="F100" s="8">
        <v>46088.995833333334</v>
      </c>
      <c r="G100" s="11" t="s">
        <v>155</v>
      </c>
      <c r="H100" s="7"/>
    </row>
    <row r="101" spans="1:8">
      <c r="A101" s="4">
        <v>98</v>
      </c>
      <c r="B101" s="6" t="s">
        <v>668</v>
      </c>
      <c r="C101" s="7" t="s">
        <v>669</v>
      </c>
      <c r="D101" s="7">
        <v>189.99</v>
      </c>
      <c r="E101" s="11" t="s">
        <v>551</v>
      </c>
      <c r="F101" s="8">
        <v>46092.845833333333</v>
      </c>
      <c r="G101" s="11" t="s">
        <v>595</v>
      </c>
      <c r="H101" s="7"/>
    </row>
    <row r="102" spans="1:8">
      <c r="A102" s="12">
        <v>99</v>
      </c>
      <c r="B102" s="6"/>
      <c r="C102" s="7" t="s">
        <v>670</v>
      </c>
      <c r="D102" s="7">
        <v>225.28</v>
      </c>
      <c r="E102" s="11" t="s">
        <v>551</v>
      </c>
      <c r="F102" s="8">
        <v>46091.05</v>
      </c>
      <c r="G102" s="11" t="s">
        <v>49</v>
      </c>
      <c r="H102" s="7"/>
    </row>
    <row r="103" spans="1:8">
      <c r="A103" s="4">
        <v>100</v>
      </c>
      <c r="B103" s="6"/>
      <c r="C103" s="7" t="s">
        <v>671</v>
      </c>
      <c r="D103" s="7"/>
      <c r="E103" s="11" t="s">
        <v>551</v>
      </c>
      <c r="F103" s="8">
        <v>46090.283333333333</v>
      </c>
      <c r="G103" s="11"/>
      <c r="H103" s="7"/>
    </row>
    <row r="104" spans="1:8">
      <c r="A104" s="12">
        <v>101</v>
      </c>
      <c r="B104" s="6"/>
      <c r="C104" s="7" t="s">
        <v>672</v>
      </c>
      <c r="D104" s="7">
        <v>189.99</v>
      </c>
      <c r="E104" s="11" t="s">
        <v>641</v>
      </c>
      <c r="F104" s="8">
        <v>46096</v>
      </c>
      <c r="G104" s="11" t="s">
        <v>49</v>
      </c>
      <c r="H104" s="7"/>
    </row>
    <row r="105" spans="1:8">
      <c r="A105" s="4">
        <v>102</v>
      </c>
      <c r="B105" s="6"/>
      <c r="C105" s="7" t="s">
        <v>673</v>
      </c>
      <c r="D105" s="7">
        <v>291.8</v>
      </c>
      <c r="E105" s="11" t="s">
        <v>641</v>
      </c>
      <c r="F105" s="8">
        <v>46098.341666666667</v>
      </c>
      <c r="G105" s="11" t="s">
        <v>674</v>
      </c>
      <c r="H105" s="7"/>
    </row>
    <row r="106" spans="1:8">
      <c r="A106" s="12">
        <v>103</v>
      </c>
      <c r="B106" s="6" t="s">
        <v>675</v>
      </c>
      <c r="C106" s="7" t="s">
        <v>676</v>
      </c>
      <c r="D106" s="7">
        <v>250</v>
      </c>
      <c r="E106" s="11" t="s">
        <v>641</v>
      </c>
      <c r="F106" s="8">
        <v>46095.958333333336</v>
      </c>
      <c r="G106" s="11" t="s">
        <v>180</v>
      </c>
      <c r="H106" s="7"/>
    </row>
    <row r="107" spans="1:8">
      <c r="A107" s="4">
        <v>104</v>
      </c>
      <c r="B107" s="6"/>
      <c r="C107" s="7" t="s">
        <v>677</v>
      </c>
      <c r="D107" s="7">
        <v>199.99</v>
      </c>
      <c r="E107" s="11" t="s">
        <v>551</v>
      </c>
      <c r="F107" s="8">
        <v>46100.241666666669</v>
      </c>
      <c r="G107" s="11" t="s">
        <v>106</v>
      </c>
      <c r="H107" s="7"/>
    </row>
    <row r="108" spans="1:8">
      <c r="A108" s="12">
        <v>105</v>
      </c>
      <c r="B108" s="6"/>
      <c r="C108" s="7" t="s">
        <v>678</v>
      </c>
      <c r="D108" s="7" t="s">
        <v>679</v>
      </c>
      <c r="E108" s="11" t="s">
        <v>680</v>
      </c>
      <c r="F108" s="8">
        <v>46094.996527777781</v>
      </c>
      <c r="G108" s="11" t="s">
        <v>681</v>
      </c>
      <c r="H108" s="7"/>
    </row>
    <row r="109" spans="1:8">
      <c r="A109" s="4">
        <v>106</v>
      </c>
      <c r="B109" s="6"/>
      <c r="C109" s="7" t="s">
        <v>682</v>
      </c>
      <c r="D109" s="7">
        <v>189.99</v>
      </c>
      <c r="E109" s="11" t="s">
        <v>641</v>
      </c>
      <c r="F109" s="8">
        <v>46096.987500000003</v>
      </c>
      <c r="G109" s="11" t="s">
        <v>49</v>
      </c>
      <c r="H109" s="7"/>
    </row>
    <row r="110" spans="1:8">
      <c r="A110" s="12">
        <v>107</v>
      </c>
      <c r="B110" s="6" t="s">
        <v>683</v>
      </c>
      <c r="C110" s="7" t="s">
        <v>684</v>
      </c>
      <c r="D110" s="7" t="s">
        <v>685</v>
      </c>
      <c r="E110" s="11" t="s">
        <v>686</v>
      </c>
      <c r="F110" s="8">
        <v>46099.1875</v>
      </c>
      <c r="G110" s="11" t="s">
        <v>687</v>
      </c>
      <c r="H110" s="7" t="s">
        <v>688</v>
      </c>
    </row>
    <row r="111" spans="1:8">
      <c r="A111" s="4">
        <v>108</v>
      </c>
      <c r="B111" s="6" t="s">
        <v>689</v>
      </c>
      <c r="C111" s="7" t="s">
        <v>690</v>
      </c>
      <c r="D111" s="7" t="s">
        <v>691</v>
      </c>
      <c r="E111" s="11" t="s">
        <v>692</v>
      </c>
      <c r="F111" s="8">
        <v>46099.508333333331</v>
      </c>
      <c r="G111" s="11" t="s">
        <v>687</v>
      </c>
      <c r="H111" s="7" t="s">
        <v>693</v>
      </c>
    </row>
    <row r="112" spans="1:8">
      <c r="A112" s="12">
        <v>109</v>
      </c>
      <c r="B112" s="6" t="s">
        <v>694</v>
      </c>
      <c r="C112" s="7" t="s">
        <v>695</v>
      </c>
      <c r="D112" s="7">
        <v>194.18</v>
      </c>
      <c r="E112" s="11" t="s">
        <v>696</v>
      </c>
      <c r="F112" s="8">
        <v>46097.1875</v>
      </c>
      <c r="G112" s="11" t="s">
        <v>687</v>
      </c>
      <c r="H112" s="7" t="s">
        <v>693</v>
      </c>
    </row>
    <row r="113" spans="1:8">
      <c r="A113" s="4">
        <v>110</v>
      </c>
      <c r="B113" s="6" t="s">
        <v>697</v>
      </c>
      <c r="C113" s="7" t="s">
        <v>698</v>
      </c>
      <c r="D113" s="7" t="s">
        <v>699</v>
      </c>
      <c r="E113" s="11" t="s">
        <v>700</v>
      </c>
      <c r="F113" s="8">
        <v>46099.75</v>
      </c>
      <c r="G113" s="11" t="s">
        <v>389</v>
      </c>
      <c r="H113" s="7"/>
    </row>
    <row r="114" spans="1:8">
      <c r="A114" s="12">
        <v>111</v>
      </c>
      <c r="B114" s="6"/>
      <c r="C114" s="7" t="s">
        <v>701</v>
      </c>
      <c r="D114" s="7" t="s">
        <v>702</v>
      </c>
      <c r="E114" s="11" t="s">
        <v>703</v>
      </c>
      <c r="F114" s="8">
        <v>46098.758333333331</v>
      </c>
      <c r="G114" s="11" t="s">
        <v>49</v>
      </c>
      <c r="H114" s="7"/>
    </row>
    <row r="115" spans="1:8">
      <c r="A115" s="4">
        <v>112</v>
      </c>
      <c r="B115" s="6"/>
      <c r="C115" s="7" t="s">
        <v>704</v>
      </c>
      <c r="D115" s="7">
        <v>228.4</v>
      </c>
      <c r="E115" s="11" t="s">
        <v>703</v>
      </c>
      <c r="F115" s="8">
        <v>46100.5</v>
      </c>
      <c r="G115" s="11" t="s">
        <v>49</v>
      </c>
      <c r="H115" s="7"/>
    </row>
    <row r="116" spans="1:8">
      <c r="A116" s="12">
        <v>113</v>
      </c>
      <c r="B116" s="6"/>
      <c r="C116" s="7" t="s">
        <v>705</v>
      </c>
      <c r="D116" s="7">
        <v>330</v>
      </c>
      <c r="E116" s="11" t="s">
        <v>703</v>
      </c>
      <c r="F116" s="8">
        <v>46098.633333333331</v>
      </c>
      <c r="G116" s="11" t="s">
        <v>49</v>
      </c>
      <c r="H116" s="7"/>
    </row>
    <row r="117" spans="1:8">
      <c r="A117" s="4">
        <v>114</v>
      </c>
      <c r="B117" s="6"/>
      <c r="C117" s="7" t="s">
        <v>706</v>
      </c>
      <c r="D117" s="7" t="s">
        <v>707</v>
      </c>
      <c r="E117" s="11" t="s">
        <v>499</v>
      </c>
      <c r="F117" s="8">
        <v>46098.703472222223</v>
      </c>
      <c r="G117" s="11"/>
      <c r="H117" s="7"/>
    </row>
    <row r="118" spans="1:8">
      <c r="A118" s="12">
        <v>115</v>
      </c>
      <c r="B118" s="6"/>
      <c r="C118" s="7" t="s">
        <v>708</v>
      </c>
      <c r="D118" s="7" t="s">
        <v>709</v>
      </c>
      <c r="E118" s="11" t="s">
        <v>700</v>
      </c>
      <c r="F118" s="8">
        <v>46099.679166666669</v>
      </c>
      <c r="G118" s="11" t="s">
        <v>710</v>
      </c>
      <c r="H118" s="7"/>
    </row>
    <row r="119" spans="1:8">
      <c r="A119" s="4">
        <v>116</v>
      </c>
      <c r="B119" s="6"/>
      <c r="C119" s="7" t="s">
        <v>711</v>
      </c>
      <c r="D119" s="7">
        <v>146.5</v>
      </c>
      <c r="E119" s="11" t="s">
        <v>712</v>
      </c>
      <c r="F119" s="8">
        <v>46100.479166666664</v>
      </c>
      <c r="G119" s="11" t="s">
        <v>168</v>
      </c>
      <c r="H119" s="7"/>
    </row>
    <row r="120" spans="1:8">
      <c r="A120" s="12">
        <v>117</v>
      </c>
      <c r="B120" s="6"/>
      <c r="C120" s="7" t="s">
        <v>713</v>
      </c>
      <c r="D120" s="7" t="s">
        <v>714</v>
      </c>
      <c r="E120" s="11" t="s">
        <v>715</v>
      </c>
      <c r="F120" s="8">
        <v>46100.5</v>
      </c>
      <c r="G120" s="11" t="s">
        <v>716</v>
      </c>
      <c r="H120" s="7"/>
    </row>
    <row r="121" spans="1:8">
      <c r="A121" s="4">
        <v>118</v>
      </c>
      <c r="B121" s="6"/>
      <c r="C121" s="7" t="s">
        <v>717</v>
      </c>
      <c r="D121" s="7" t="s">
        <v>718</v>
      </c>
      <c r="E121" s="11" t="s">
        <v>719</v>
      </c>
      <c r="F121" s="8">
        <v>46099.179166666669</v>
      </c>
      <c r="G121" s="11" t="s">
        <v>720</v>
      </c>
      <c r="H121" s="7"/>
    </row>
    <row r="122" spans="1:8">
      <c r="A122" s="12">
        <v>119</v>
      </c>
      <c r="B122" s="6"/>
      <c r="C122" s="7" t="s">
        <v>721</v>
      </c>
      <c r="D122" s="7">
        <v>147.83000000000001</v>
      </c>
      <c r="E122" s="11" t="s">
        <v>722</v>
      </c>
      <c r="F122" s="8">
        <v>46099.429861111108</v>
      </c>
      <c r="G122" s="11" t="s">
        <v>168</v>
      </c>
      <c r="H122" s="7"/>
    </row>
    <row r="123" spans="1:8">
      <c r="A123" s="4">
        <v>120</v>
      </c>
      <c r="B123" s="6" t="s">
        <v>723</v>
      </c>
      <c r="C123" s="7" t="s">
        <v>724</v>
      </c>
      <c r="D123" s="7">
        <v>90.22</v>
      </c>
      <c r="E123" s="11" t="s">
        <v>725</v>
      </c>
      <c r="F123" s="8">
        <v>46099.466666666667</v>
      </c>
      <c r="G123" s="11" t="s">
        <v>726</v>
      </c>
      <c r="H123" s="7"/>
    </row>
    <row r="124" spans="1:8">
      <c r="A124" s="12">
        <v>121</v>
      </c>
      <c r="B124" s="6" t="s">
        <v>727</v>
      </c>
      <c r="C124" s="7" t="s">
        <v>728</v>
      </c>
      <c r="D124" s="7">
        <v>117</v>
      </c>
      <c r="E124" s="11" t="s">
        <v>725</v>
      </c>
      <c r="F124" s="8">
        <v>46099.46875</v>
      </c>
      <c r="G124" s="11" t="s">
        <v>726</v>
      </c>
      <c r="H124" s="7"/>
    </row>
    <row r="125" spans="1:8">
      <c r="A125" s="4">
        <v>122</v>
      </c>
      <c r="B125" s="6"/>
      <c r="C125" s="7" t="s">
        <v>729</v>
      </c>
      <c r="D125" s="7" t="s">
        <v>730</v>
      </c>
      <c r="E125" s="11" t="s">
        <v>731</v>
      </c>
      <c r="F125" s="8">
        <v>46099.306944444441</v>
      </c>
      <c r="G125" s="11" t="s">
        <v>732</v>
      </c>
      <c r="H125" s="7"/>
    </row>
    <row r="126" spans="1:8">
      <c r="A126" s="12">
        <v>123</v>
      </c>
      <c r="B126" s="6"/>
      <c r="C126" s="7" t="s">
        <v>733</v>
      </c>
      <c r="D126" s="7" t="s">
        <v>734</v>
      </c>
      <c r="E126" s="11" t="s">
        <v>735</v>
      </c>
      <c r="F126" s="8">
        <v>46100</v>
      </c>
      <c r="G126" s="11" t="s">
        <v>155</v>
      </c>
      <c r="H126" s="7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2026-03-19T04:07:53Z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