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IPSS\Downloads\"/>
    </mc:Choice>
  </mc:AlternateContent>
  <bookViews>
    <workbookView xWindow="0" yWindow="0" windowWidth="28800" windowHeight="12330" tabRatio="877"/>
  </bookViews>
  <sheets>
    <sheet name="Sch - B" sheetId="14" r:id="rId1"/>
    <sheet name="EOI" sheetId="19" state="hidden" r:id="rId2"/>
    <sheet name="EOI-1" sheetId="20" state="hidden" r:id="rId3"/>
    <sheet name="EOI-2" sheetId="21" state="hidden" r:id="rId4"/>
    <sheet name="EOI-3" sheetId="22" state="hidden" r:id="rId5"/>
    <sheet name="EOI-3 (2)" sheetId="24" state="hidden" r:id="rId6"/>
  </sheets>
  <definedNames>
    <definedName name="_xlnm._FilterDatabase" localSheetId="5" hidden="1">'EOI-3 (2)'!$A$4:$M$95</definedName>
    <definedName name="_xlnm.Print_Area" localSheetId="0">'Sch - B'!$A$1:$H$40</definedName>
    <definedName name="_xlnm.Print_Titles" localSheetId="2">'EOI-1'!$1:$5</definedName>
    <definedName name="_xlnm.Print_Titles" localSheetId="3">'EOI-2'!$1:$5</definedName>
    <definedName name="_xlnm.Print_Titles" localSheetId="4">'EOI-3'!$1:$5</definedName>
    <definedName name="_xlnm.Print_Titles" localSheetId="5">'EOI-3 (2)'!$1:$5</definedName>
    <definedName name="_xlnm.Print_Titles" localSheetId="0">'Sch - B'!$2:$5</definedName>
  </definedNames>
  <calcPr calcId="162913"/>
</workbook>
</file>

<file path=xl/calcChain.xml><?xml version="1.0" encoding="utf-8"?>
<calcChain xmlns="http://schemas.openxmlformats.org/spreadsheetml/2006/main">
  <c r="N97" i="24" l="1"/>
  <c r="N98" i="24" s="1"/>
  <c r="H92" i="24"/>
  <c r="H94" i="24" s="1"/>
  <c r="L94" i="24" s="1"/>
  <c r="H88" i="24"/>
  <c r="H90" i="24" s="1"/>
  <c r="L90" i="24" s="1"/>
  <c r="H84" i="24"/>
  <c r="H86" i="24" s="1"/>
  <c r="L86" i="24" s="1"/>
  <c r="H82" i="24"/>
  <c r="L82" i="24" s="1"/>
  <c r="H80" i="24"/>
  <c r="H79" i="24"/>
  <c r="H77" i="24"/>
  <c r="L77" i="24" s="1"/>
  <c r="H75" i="24"/>
  <c r="H71" i="24"/>
  <c r="H73" i="24" s="1"/>
  <c r="L73" i="24" s="1"/>
  <c r="H67" i="24"/>
  <c r="H69" i="24" s="1"/>
  <c r="L69" i="24" s="1"/>
  <c r="L65" i="24"/>
  <c r="H65" i="24"/>
  <c r="H63" i="24"/>
  <c r="H61" i="24"/>
  <c r="L61" i="24" s="1"/>
  <c r="H59" i="24"/>
  <c r="H55" i="24"/>
  <c r="H57" i="24" s="1"/>
  <c r="L57" i="24" s="1"/>
  <c r="H51" i="24"/>
  <c r="H53" i="24" s="1"/>
  <c r="L53" i="24" s="1"/>
  <c r="L49" i="24"/>
  <c r="H49" i="24"/>
  <c r="H47" i="24"/>
  <c r="H44" i="24"/>
  <c r="L44" i="24" s="1"/>
  <c r="H42" i="24"/>
  <c r="H37" i="24"/>
  <c r="H39" i="24" s="1"/>
  <c r="L39" i="24" s="1"/>
  <c r="H36" i="24"/>
  <c r="H32" i="24"/>
  <c r="H34" i="24" s="1"/>
  <c r="L34" i="24" s="1"/>
  <c r="H31" i="24"/>
  <c r="H27" i="24"/>
  <c r="H29" i="24" s="1"/>
  <c r="L29" i="24" s="1"/>
  <c r="H26" i="24"/>
  <c r="H22" i="24"/>
  <c r="H24" i="24" s="1"/>
  <c r="L24" i="24" s="1"/>
  <c r="H21" i="24"/>
  <c r="H16" i="24"/>
  <c r="H18" i="24" s="1"/>
  <c r="L18" i="24" s="1"/>
  <c r="H15" i="24"/>
  <c r="H11" i="24"/>
  <c r="H13" i="24" s="1"/>
  <c r="L13" i="24" s="1"/>
  <c r="H7" i="24"/>
  <c r="H9" i="24" s="1"/>
  <c r="L9" i="24" s="1"/>
  <c r="H94" i="22"/>
  <c r="L94" i="22" s="1"/>
  <c r="H92" i="22"/>
  <c r="H88" i="22"/>
  <c r="H90" i="22" s="1"/>
  <c r="L90" i="22" s="1"/>
  <c r="L86" i="22"/>
  <c r="H86" i="22"/>
  <c r="H84" i="22"/>
  <c r="L82" i="22"/>
  <c r="H82" i="22"/>
  <c r="H80" i="22"/>
  <c r="H79" i="22"/>
  <c r="L77" i="22"/>
  <c r="H77" i="22"/>
  <c r="H75" i="22"/>
  <c r="H71" i="22"/>
  <c r="H73" i="22" s="1"/>
  <c r="L73" i="22" s="1"/>
  <c r="H67" i="22"/>
  <c r="H69" i="22" s="1"/>
  <c r="L69" i="22" s="1"/>
  <c r="L65" i="22"/>
  <c r="H65" i="22"/>
  <c r="H63" i="22"/>
  <c r="H61" i="22"/>
  <c r="L61" i="22" s="1"/>
  <c r="H59" i="22"/>
  <c r="H57" i="22"/>
  <c r="L57" i="22" s="1"/>
  <c r="H55" i="22"/>
  <c r="H51" i="22"/>
  <c r="H53" i="22" s="1"/>
  <c r="L53" i="22" s="1"/>
  <c r="L49" i="22"/>
  <c r="H49" i="22"/>
  <c r="H47" i="22"/>
  <c r="L44" i="22"/>
  <c r="H44" i="22"/>
  <c r="H42" i="22"/>
  <c r="H37" i="22"/>
  <c r="H39" i="22" s="1"/>
  <c r="L39" i="22" s="1"/>
  <c r="H36" i="22"/>
  <c r="H34" i="22"/>
  <c r="L34" i="22" s="1"/>
  <c r="H32" i="22"/>
  <c r="H31" i="22"/>
  <c r="H27" i="22"/>
  <c r="H29" i="22" s="1"/>
  <c r="L29" i="22" s="1"/>
  <c r="H26" i="22"/>
  <c r="H24" i="22"/>
  <c r="L24" i="22" s="1"/>
  <c r="H22" i="22"/>
  <c r="H21" i="22"/>
  <c r="H16" i="22"/>
  <c r="H18" i="22" s="1"/>
  <c r="L18" i="22" s="1"/>
  <c r="H15" i="22"/>
  <c r="H13" i="22"/>
  <c r="L13" i="22" s="1"/>
  <c r="H11" i="22"/>
  <c r="H7" i="22"/>
  <c r="H9" i="22" s="1"/>
  <c r="L9" i="22" s="1"/>
  <c r="N98" i="21"/>
  <c r="N97" i="21"/>
  <c r="H92" i="21"/>
  <c r="H94" i="21" s="1"/>
  <c r="L94" i="21" s="1"/>
  <c r="H88" i="21"/>
  <c r="H90" i="21" s="1"/>
  <c r="L90" i="21" s="1"/>
  <c r="L86" i="21"/>
  <c r="H86" i="21"/>
  <c r="H84" i="21"/>
  <c r="H82" i="21"/>
  <c r="L82" i="21" s="1"/>
  <c r="H80" i="21"/>
  <c r="H79" i="21"/>
  <c r="H77" i="21"/>
  <c r="L77" i="21" s="1"/>
  <c r="H75" i="21"/>
  <c r="H73" i="21"/>
  <c r="L73" i="21" s="1"/>
  <c r="H71" i="21"/>
  <c r="H67" i="21"/>
  <c r="H69" i="21" s="1"/>
  <c r="L69" i="21" s="1"/>
  <c r="L65" i="21"/>
  <c r="H65" i="21"/>
  <c r="H63" i="21"/>
  <c r="L61" i="21"/>
  <c r="H61" i="21"/>
  <c r="H59" i="21"/>
  <c r="H55" i="21"/>
  <c r="H57" i="21" s="1"/>
  <c r="L57" i="21" s="1"/>
  <c r="H51" i="21"/>
  <c r="H53" i="21" s="1"/>
  <c r="L53" i="21" s="1"/>
  <c r="L49" i="21"/>
  <c r="H49" i="21"/>
  <c r="H47" i="21"/>
  <c r="H44" i="21"/>
  <c r="L44" i="21" s="1"/>
  <c r="H42" i="21"/>
  <c r="H39" i="21"/>
  <c r="L39" i="21" s="1"/>
  <c r="H37" i="21"/>
  <c r="H36" i="21"/>
  <c r="H32" i="21"/>
  <c r="H31" i="21"/>
  <c r="H34" i="21" s="1"/>
  <c r="L34" i="21" s="1"/>
  <c r="H27" i="21"/>
  <c r="H26" i="21"/>
  <c r="H29" i="21" s="1"/>
  <c r="L29" i="21" s="1"/>
  <c r="H22" i="21"/>
  <c r="H21" i="21"/>
  <c r="H24" i="21" s="1"/>
  <c r="L24" i="21" s="1"/>
  <c r="H18" i="21"/>
  <c r="L18" i="21" s="1"/>
  <c r="H16" i="21"/>
  <c r="H15" i="21"/>
  <c r="H11" i="21"/>
  <c r="H13" i="21" s="1"/>
  <c r="L13" i="21" s="1"/>
  <c r="J9" i="21"/>
  <c r="H7" i="21"/>
  <c r="H9" i="21" s="1"/>
  <c r="L9" i="21" s="1"/>
  <c r="N97" i="20"/>
  <c r="N98" i="20" s="1"/>
  <c r="H94" i="20"/>
  <c r="L94" i="20" s="1"/>
  <c r="H92" i="20"/>
  <c r="H90" i="20"/>
  <c r="L90" i="20" s="1"/>
  <c r="H88" i="20"/>
  <c r="L86" i="20"/>
  <c r="H84" i="20"/>
  <c r="H86" i="20" s="1"/>
  <c r="H80" i="20"/>
  <c r="H79" i="20"/>
  <c r="H82" i="20" s="1"/>
  <c r="L82" i="20" s="1"/>
  <c r="L77" i="20"/>
  <c r="H77" i="20"/>
  <c r="H75" i="20"/>
  <c r="H73" i="20"/>
  <c r="L73" i="20" s="1"/>
  <c r="H71" i="20"/>
  <c r="H69" i="20"/>
  <c r="L69" i="20" s="1"/>
  <c r="H67" i="20"/>
  <c r="L65" i="20"/>
  <c r="H63" i="20"/>
  <c r="H65" i="20" s="1"/>
  <c r="L61" i="20"/>
  <c r="H61" i="20"/>
  <c r="H59" i="20"/>
  <c r="H57" i="20"/>
  <c r="L57" i="20" s="1"/>
  <c r="H55" i="20"/>
  <c r="H53" i="20"/>
  <c r="L53" i="20" s="1"/>
  <c r="H51" i="20"/>
  <c r="L49" i="20"/>
  <c r="H47" i="20"/>
  <c r="H49" i="20" s="1"/>
  <c r="L44" i="20"/>
  <c r="H44" i="20"/>
  <c r="H42" i="20"/>
  <c r="H39" i="20"/>
  <c r="L39" i="20" s="1"/>
  <c r="H37" i="20"/>
  <c r="H36" i="20"/>
  <c r="H34" i="20"/>
  <c r="L34" i="20" s="1"/>
  <c r="H32" i="20"/>
  <c r="H31" i="20"/>
  <c r="H29" i="20"/>
  <c r="L29" i="20" s="1"/>
  <c r="H27" i="20"/>
  <c r="H26" i="20"/>
  <c r="H24" i="20"/>
  <c r="L24" i="20" s="1"/>
  <c r="H22" i="20"/>
  <c r="H21" i="20"/>
  <c r="H18" i="20"/>
  <c r="L18" i="20" s="1"/>
  <c r="H16" i="20"/>
  <c r="H15" i="20"/>
  <c r="H13" i="20"/>
  <c r="L13" i="20" s="1"/>
  <c r="H11" i="20"/>
  <c r="H7" i="20"/>
  <c r="H9" i="20" s="1"/>
  <c r="L9" i="20" s="1"/>
  <c r="H94" i="19"/>
  <c r="H92" i="19"/>
  <c r="H88" i="19"/>
  <c r="H90" i="19" s="1"/>
  <c r="H86" i="19"/>
  <c r="H84" i="19"/>
  <c r="H80" i="19"/>
  <c r="H79" i="19"/>
  <c r="H82" i="19" s="1"/>
  <c r="H75" i="19"/>
  <c r="H77" i="19" s="1"/>
  <c r="H71" i="19"/>
  <c r="H73" i="19" s="1"/>
  <c r="H67" i="19"/>
  <c r="H69" i="19" s="1"/>
  <c r="H65" i="19"/>
  <c r="H63" i="19"/>
  <c r="H59" i="19"/>
  <c r="H61" i="19" s="1"/>
  <c r="H57" i="19"/>
  <c r="H55" i="19"/>
  <c r="H51" i="19"/>
  <c r="H53" i="19" s="1"/>
  <c r="H47" i="19"/>
  <c r="H49" i="19" s="1"/>
  <c r="H42" i="19"/>
  <c r="H44" i="19" s="1"/>
  <c r="H37" i="19"/>
  <c r="H36" i="19"/>
  <c r="H39" i="19" s="1"/>
  <c r="H34" i="19"/>
  <c r="H32" i="19"/>
  <c r="H31" i="19"/>
  <c r="H29" i="19"/>
  <c r="H27" i="19"/>
  <c r="H26" i="19"/>
  <c r="H22" i="19"/>
  <c r="H21" i="19"/>
  <c r="H24" i="19" s="1"/>
  <c r="H16" i="19"/>
  <c r="H15" i="19"/>
  <c r="H18" i="19" s="1"/>
  <c r="H11" i="19"/>
  <c r="H13" i="19" s="1"/>
  <c r="H7" i="19"/>
  <c r="H9" i="19" s="1"/>
  <c r="L95" i="20" l="1"/>
  <c r="L95" i="21"/>
  <c r="L95" i="22"/>
  <c r="O95" i="22" s="1"/>
  <c r="L95" i="24"/>
  <c r="L97" i="21" l="1"/>
  <c r="L98" i="21" s="1"/>
  <c r="O95" i="21"/>
  <c r="O95" i="24"/>
  <c r="L97" i="24"/>
  <c r="L98" i="24" s="1"/>
  <c r="L98" i="20"/>
  <c r="L97" i="20"/>
  <c r="O95" i="20"/>
</calcChain>
</file>

<file path=xl/sharedStrings.xml><?xml version="1.0" encoding="utf-8"?>
<sst xmlns="http://schemas.openxmlformats.org/spreadsheetml/2006/main" count="872" uniqueCount="92">
  <si>
    <t>Amount</t>
  </si>
  <si>
    <t>Add 3% Contingencies = Rs.</t>
  </si>
  <si>
    <t>Total = Rs.</t>
  </si>
  <si>
    <t>SAY Rs.</t>
  </si>
  <si>
    <t>---</t>
  </si>
  <si>
    <t>Sr. No.</t>
  </si>
  <si>
    <t>Remarks</t>
  </si>
  <si>
    <t>ESTIMATE SHEET</t>
  </si>
  <si>
    <t>Name of Work :- S/R to Navigational Channel Marking System (Buoys) at Dahej - RO-PAX.</t>
  </si>
  <si>
    <t>Description of Items</t>
  </si>
  <si>
    <t>Nos.</t>
  </si>
  <si>
    <t>Length</t>
  </si>
  <si>
    <t>Bredth</t>
  </si>
  <si>
    <t>Height</t>
  </si>
  <si>
    <t>Qty.</t>
  </si>
  <si>
    <t>Rate</t>
  </si>
  <si>
    <t>Unit</t>
  </si>
  <si>
    <t>Tug Hire Charges (1001 to 1500 HP) for
1. Installation, Repositioning of 3 Mtr Dia, 6.5mtr Height &amp; 3.4 Ton buoys &amp;its mooring gears plus 5 ton sinker at different navigation spot in Ro-Pax channel at Dahej.
2. Towing of toppled/drifted above said buoy from the Dahej channel to the Dahej Pontoon/other near place. The work inclusive of hire charges of suitable tug with assembling, lifting, shifting, loading &amp; un-loading of buoy arrangement. The tug having GPS or DGPS for buoys positioning. The Tug will be equipped with 1suitable capacity machinery to lift buoys &amp; it's accessories with sinker.</t>
  </si>
  <si>
    <t>Repositioning work</t>
  </si>
  <si>
    <t>Hr.</t>
  </si>
  <si>
    <t>Tug Hire Charges (801 to 1000 HP) for
1. Installation, Repositioning of 3 Mtr Dia, 6.5mtr Height &amp; 3.4 Ton buoys&amp; it's mooring gears plus 5 ton sinker at different navigation spot in Ro-Pax channel at Dahej.
2. Towing of toppled/drifted above said buoy from the Dahej channel to the Dahej Pontoon/other near place. The work inclusive of hire charges of suitable tug with assembling, lifting, shifting, loading &amp; un-loading of buoy arrangement. The tug having GPS or DGPS for buoys positioning. The Tug will be equipped with 1suitable capacity machinery to lift buoys &amp; it's accessories with sinker.</t>
  </si>
  <si>
    <t>Crane Hire charges (20 Ton) for lifting, shifting, loading-unloading, assembling-disassembling purpose of buoys at shore.</t>
  </si>
  <si>
    <t>Repairing work</t>
  </si>
  <si>
    <t>Hire Charges of labour for salvage of buoys during drift at shore &amp; other buoys related misc. work.</t>
  </si>
  <si>
    <t>(A)</t>
  </si>
  <si>
    <t>Labour Supervisor. (Daily)</t>
  </si>
  <si>
    <t>Day</t>
  </si>
  <si>
    <t>(B)</t>
  </si>
  <si>
    <t>Labour Skilled. (Daily)</t>
  </si>
  <si>
    <t>(C)</t>
  </si>
  <si>
    <t>Labour Semi - Skilled. (Daily)</t>
  </si>
  <si>
    <t>A General Fabrication work of buoys material like plate, stiffener, pipe , flat bar, channel, Angle, Round bar etc.</t>
  </si>
  <si>
    <t>Job</t>
  </si>
  <si>
    <t>PE repairing work.</t>
  </si>
  <si>
    <t>Hole Repairing work in FRP/PE with material &amp; labour in all respect.</t>
  </si>
  <si>
    <t>Sq. Mt.</t>
  </si>
  <si>
    <t>Supply &amp; Fixing of Various Materials.</t>
  </si>
  <si>
    <t>MS Tail Tube &amp; it’ s Ballast Ø770 od x 12mm Thick Plate for bottom fitting 10mm Thick stiffener for bottom plate ( cutting as per requirement) Ø406 OD x Ø 392 ID 772mm Long Centre Pipe Ø750 OD x Ø 730 ID 830mm Long Centre Pipe RCC Ballast – 500 Kg.</t>
  </si>
  <si>
    <t>No.</t>
  </si>
  <si>
    <t>M/S. Super Structure.</t>
  </si>
  <si>
    <t>M/s. Top Marker.</t>
  </si>
  <si>
    <t>(D)</t>
  </si>
  <si>
    <t xml:space="preserve">Marine Lantern Range upto 05 Nautical miles (Green/Red colour indication) </t>
  </si>
  <si>
    <t>(E)</t>
  </si>
  <si>
    <t>Radar Reflector.</t>
  </si>
  <si>
    <t>(F)</t>
  </si>
  <si>
    <t>Chain Jointer. (As per Drawing - IRS/IACS approved)</t>
  </si>
  <si>
    <t>(G)</t>
  </si>
  <si>
    <t>'D' Shackle 32mm Size. (IRS Approved)</t>
  </si>
  <si>
    <t>(H)</t>
  </si>
  <si>
    <t>Swivel 32 mm Size. (IRS approved)</t>
  </si>
  <si>
    <t>(I)</t>
  </si>
  <si>
    <t>Mooring Chain of M.S. stadlink U-2 grade of  32mm Size.                   (IRS Approved)</t>
  </si>
  <si>
    <t>Repositioning work : Buoys to Jointer</t>
  </si>
  <si>
    <t>Repositioning work : Jointer to Sinker</t>
  </si>
  <si>
    <t>R.Mt.</t>
  </si>
  <si>
    <t>(J)</t>
  </si>
  <si>
    <t>Supply/Mfg. of SS 316 material like Nut, Bolt &amp; washer etc. The Price includes labour &amp; raw material in all respect. Min. Material 1 Kg.</t>
  </si>
  <si>
    <t>Kg.</t>
  </si>
  <si>
    <t>Providing &amp; fixing 5 Mt Dry Anchor. (Sinker)</t>
  </si>
  <si>
    <t>Providing &amp; Fixing Float.</t>
  </si>
  <si>
    <t>PART - B : FOR CREDIT PART AT DAHEJ :-</t>
  </si>
  <si>
    <t>Taking away dismantled and damaged unserviceable scrap materials which includes MS Channels, plates, bars, angles, barbed wire etc. including loading, unloading &amp; transportation etc. complete as directed by engineer in charge.</t>
  </si>
  <si>
    <t>Quantity</t>
  </si>
  <si>
    <t>In Fig.</t>
  </si>
  <si>
    <t xml:space="preserve">Deendayal Port Authority </t>
  </si>
  <si>
    <t xml:space="preserve"> -: SHCEDULE - B :-</t>
  </si>
  <si>
    <t>T.I. No.</t>
  </si>
  <si>
    <t>In words</t>
  </si>
  <si>
    <t>One Hour</t>
  </si>
  <si>
    <t>One Day</t>
  </si>
  <si>
    <t>One Square Meter</t>
  </si>
  <si>
    <t>One Number</t>
  </si>
  <si>
    <t>Super Structure.</t>
  </si>
  <si>
    <t>Top Marker.</t>
  </si>
  <si>
    <t>Marine Lantern.</t>
  </si>
  <si>
    <t>Mooring Chain 32mm Size. (IRS Approved)</t>
  </si>
  <si>
    <t>One Runnung Meter</t>
  </si>
  <si>
    <t>Supply/Mfg. of SS material like Nut, Bolt &amp; washer etc. The Price includes labour &amp; raw material in all respect. Min. Material 1 Kg.</t>
  </si>
  <si>
    <t>One Kilogram</t>
  </si>
  <si>
    <t>TOTAL OF PART - A : FOR WORK AT Dahej = Rs.</t>
  </si>
  <si>
    <t>1</t>
  </si>
  <si>
    <t>TOTAL OF PART - B : FOR CREDIT PART AT DAHEJ = Rs.</t>
  </si>
  <si>
    <t>TOTAL AMOUNT FOR DAHEJ ((PART - A) - (PART - B)) = Rs.</t>
  </si>
  <si>
    <t>Orium</t>
  </si>
  <si>
    <t>New Rate</t>
  </si>
  <si>
    <t>Balaji</t>
  </si>
  <si>
    <t>Somnath</t>
  </si>
  <si>
    <t>Kgs</t>
  </si>
  <si>
    <t>One Kilo Gram</t>
  </si>
  <si>
    <t>Dy. Chief Engineer (P)</t>
  </si>
  <si>
    <t>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</si>
</sst>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Calibri"/>
      <charset val="134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u/>
      <sz val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u/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u/>
      <sz val="12"/>
      <color theme="1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15" fillId="0" borderId="0"/>
  </cellStyleXfs>
  <cellXfs count="178">
    <xf numFmtId="0" fontId="0" fillId="0" borderId="0" xfId="0"/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/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4" fillId="2" borderId="6" xfId="0" applyNumberFormat="1" applyFont="1" applyFill="1" applyBorder="1" applyAlignment="1">
      <alignment horizontal="center" vertical="top" wrapText="1"/>
    </xf>
    <xf numFmtId="49" fontId="5" fillId="0" borderId="6" xfId="0" applyNumberFormat="1" applyFont="1" applyFill="1" applyBorder="1" applyAlignment="1">
      <alignment horizontal="justify" vertical="top" wrapText="1"/>
    </xf>
    <xf numFmtId="49" fontId="5" fillId="0" borderId="6" xfId="0" applyNumberFormat="1" applyFont="1" applyFill="1" applyBorder="1" applyAlignment="1">
      <alignment horizontal="center" vertical="top"/>
    </xf>
    <xf numFmtId="2" fontId="5" fillId="0" borderId="6" xfId="0" applyNumberFormat="1" applyFont="1" applyFill="1" applyBorder="1" applyAlignment="1">
      <alignment horizontal="right" vertical="top"/>
    </xf>
    <xf numFmtId="2" fontId="5" fillId="0" borderId="6" xfId="0" applyNumberFormat="1" applyFont="1" applyFill="1" applyBorder="1" applyAlignment="1">
      <alignment horizontal="right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49" fontId="5" fillId="0" borderId="7" xfId="0" applyNumberFormat="1" applyFont="1" applyFill="1" applyBorder="1" applyAlignment="1">
      <alignment horizontal="justify" vertical="top" wrapText="1"/>
    </xf>
    <xf numFmtId="0" fontId="5" fillId="0" borderId="7" xfId="0" applyNumberFormat="1" applyFont="1" applyFill="1" applyBorder="1" applyAlignment="1">
      <alignment horizontal="center" vertical="top"/>
    </xf>
    <xf numFmtId="2" fontId="5" fillId="0" borderId="7" xfId="0" applyNumberFormat="1" applyFont="1" applyFill="1" applyBorder="1" applyAlignment="1">
      <alignment horizontal="right" vertical="top"/>
    </xf>
    <xf numFmtId="2" fontId="5" fillId="0" borderId="7" xfId="0" applyNumberFormat="1" applyFont="1" applyFill="1" applyBorder="1" applyAlignment="1">
      <alignment horizontal="right" vertical="top" wrapText="1"/>
    </xf>
    <xf numFmtId="49" fontId="5" fillId="0" borderId="5" xfId="0" applyNumberFormat="1" applyFont="1" applyFill="1" applyBorder="1" applyAlignment="1">
      <alignment horizontal="justify" vertical="top" wrapText="1"/>
    </xf>
    <xf numFmtId="49" fontId="5" fillId="0" borderId="5" xfId="0" applyNumberFormat="1" applyFont="1" applyFill="1" applyBorder="1" applyAlignment="1">
      <alignment horizontal="center" vertical="top"/>
    </xf>
    <xf numFmtId="2" fontId="5" fillId="0" borderId="5" xfId="0" applyNumberFormat="1" applyFont="1" applyFill="1" applyBorder="1" applyAlignment="1">
      <alignment horizontal="right" vertical="top"/>
    </xf>
    <xf numFmtId="2" fontId="5" fillId="0" borderId="5" xfId="0" applyNumberFormat="1" applyFont="1" applyFill="1" applyBorder="1" applyAlignment="1">
      <alignment horizontal="right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justify" vertical="top" wrapText="1"/>
    </xf>
    <xf numFmtId="49" fontId="4" fillId="0" borderId="6" xfId="0" applyNumberFormat="1" applyFont="1" applyFill="1" applyBorder="1" applyAlignment="1">
      <alignment horizontal="center" vertical="top"/>
    </xf>
    <xf numFmtId="2" fontId="4" fillId="0" borderId="6" xfId="0" applyNumberFormat="1" applyFont="1" applyFill="1" applyBorder="1" applyAlignment="1">
      <alignment horizontal="right" vertical="top"/>
    </xf>
    <xf numFmtId="2" fontId="4" fillId="0" borderId="6" xfId="0" applyNumberFormat="1" applyFont="1" applyFill="1" applyBorder="1" applyAlignment="1">
      <alignment horizontal="right" vertical="top" wrapText="1"/>
    </xf>
    <xf numFmtId="0" fontId="5" fillId="0" borderId="6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vertical="top"/>
    </xf>
    <xf numFmtId="49" fontId="5" fillId="0" borderId="2" xfId="0" applyNumberFormat="1" applyFont="1" applyFill="1" applyBorder="1" applyAlignment="1">
      <alignment horizontal="justify" vertical="top" wrapText="1"/>
    </xf>
    <xf numFmtId="0" fontId="5" fillId="0" borderId="2" xfId="0" applyNumberFormat="1" applyFont="1" applyFill="1" applyBorder="1" applyAlignment="1">
      <alignment horizontal="center" vertical="top"/>
    </xf>
    <xf numFmtId="2" fontId="5" fillId="0" borderId="2" xfId="0" applyNumberFormat="1" applyFont="1" applyFill="1" applyBorder="1" applyAlignment="1">
      <alignment horizontal="right" vertical="top"/>
    </xf>
    <xf numFmtId="2" fontId="5" fillId="0" borderId="2" xfId="0" applyNumberFormat="1" applyFont="1" applyFill="1" applyBorder="1" applyAlignment="1">
      <alignment horizontal="right" vertical="top" wrapText="1"/>
    </xf>
    <xf numFmtId="0" fontId="4" fillId="0" borderId="6" xfId="0" applyNumberFormat="1" applyFont="1" applyFill="1" applyBorder="1" applyAlignment="1">
      <alignment horizontal="center" vertical="top" wrapText="1"/>
    </xf>
    <xf numFmtId="49" fontId="4" fillId="2" borderId="6" xfId="0" applyNumberFormat="1" applyFont="1" applyFill="1" applyBorder="1" applyAlignment="1">
      <alignment horizontal="right" vertical="top" wrapText="1"/>
    </xf>
    <xf numFmtId="49" fontId="4" fillId="3" borderId="6" xfId="0" applyNumberFormat="1" applyFont="1" applyFill="1" applyBorder="1" applyAlignment="1">
      <alignment horizontal="right" vertical="top" wrapText="1"/>
    </xf>
    <xf numFmtId="0" fontId="4" fillId="3" borderId="6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right" vertical="top" wrapText="1"/>
    </xf>
    <xf numFmtId="49" fontId="5" fillId="0" borderId="6" xfId="0" applyNumberFormat="1" applyFont="1" applyFill="1" applyBorder="1" applyAlignment="1">
      <alignment horizontal="right" vertical="top" wrapText="1"/>
    </xf>
    <xf numFmtId="49" fontId="5" fillId="0" borderId="6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vertical="top" wrapText="1"/>
    </xf>
    <xf numFmtId="49" fontId="5" fillId="0" borderId="7" xfId="0" applyNumberFormat="1" applyFont="1" applyFill="1" applyBorder="1" applyAlignment="1">
      <alignment horizontal="right" vertical="top" wrapText="1"/>
    </xf>
    <xf numFmtId="49" fontId="5" fillId="0" borderId="7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vertical="top" wrapText="1"/>
    </xf>
    <xf numFmtId="49" fontId="5" fillId="0" borderId="5" xfId="0" applyNumberFormat="1" applyFont="1" applyFill="1" applyBorder="1" applyAlignment="1">
      <alignment horizontal="right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right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right" vertical="top"/>
    </xf>
    <xf numFmtId="2" fontId="5" fillId="0" borderId="6" xfId="0" applyNumberFormat="1" applyFont="1" applyFill="1" applyBorder="1" applyAlignment="1">
      <alignment horizontal="center" vertical="top"/>
    </xf>
    <xf numFmtId="49" fontId="4" fillId="4" borderId="6" xfId="0" applyNumberFormat="1" applyFont="1" applyFill="1" applyBorder="1" applyAlignment="1">
      <alignment horizontal="right" vertical="top" wrapText="1"/>
    </xf>
    <xf numFmtId="49" fontId="5" fillId="0" borderId="6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1" fillId="0" borderId="5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4" fontId="4" fillId="0" borderId="6" xfId="0" applyNumberFormat="1" applyFont="1" applyFill="1" applyBorder="1" applyAlignment="1">
      <alignment horizontal="right" vertical="top"/>
    </xf>
    <xf numFmtId="4" fontId="1" fillId="0" borderId="0" xfId="0" applyNumberFormat="1" applyFont="1" applyFill="1" applyAlignment="1">
      <alignment vertical="top"/>
    </xf>
    <xf numFmtId="4" fontId="4" fillId="0" borderId="7" xfId="0" applyNumberFormat="1" applyFont="1" applyFill="1" applyBorder="1" applyAlignment="1">
      <alignment horizontal="right" vertical="top"/>
    </xf>
    <xf numFmtId="4" fontId="4" fillId="0" borderId="5" xfId="0" applyNumberFormat="1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/>
    <xf numFmtId="0" fontId="0" fillId="0" borderId="0" xfId="0" applyFill="1"/>
    <xf numFmtId="0" fontId="6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Fill="1" applyAlignment="1"/>
    <xf numFmtId="49" fontId="8" fillId="0" borderId="2" xfId="0" applyNumberFormat="1" applyFont="1" applyFill="1" applyBorder="1" applyAlignment="1">
      <alignment horizontal="center" vertical="top" wrapText="1"/>
    </xf>
    <xf numFmtId="49" fontId="8" fillId="0" borderId="5" xfId="0" applyNumberFormat="1" applyFont="1" applyFill="1" applyBorder="1" applyAlignment="1">
      <alignment horizontal="center" vertical="top" wrapText="1"/>
    </xf>
    <xf numFmtId="0" fontId="8" fillId="0" borderId="6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justify" vertical="top" wrapText="1"/>
    </xf>
    <xf numFmtId="49" fontId="9" fillId="0" borderId="6" xfId="0" applyNumberFormat="1" applyFont="1" applyFill="1" applyBorder="1" applyAlignment="1">
      <alignment horizontal="center" vertical="top"/>
    </xf>
    <xf numFmtId="2" fontId="9" fillId="0" borderId="6" xfId="0" applyNumberFormat="1" applyFont="1" applyFill="1" applyBorder="1" applyAlignment="1">
      <alignment horizontal="right" vertical="top"/>
    </xf>
    <xf numFmtId="2" fontId="9" fillId="0" borderId="6" xfId="0" applyNumberFormat="1" applyFont="1" applyFill="1" applyBorder="1" applyAlignment="1">
      <alignment horizontal="right" vertical="top" wrapText="1"/>
    </xf>
    <xf numFmtId="49" fontId="8" fillId="0" borderId="7" xfId="0" applyNumberFormat="1" applyFont="1" applyFill="1" applyBorder="1" applyAlignment="1">
      <alignment horizontal="center" vertical="top" wrapText="1"/>
    </xf>
    <xf numFmtId="49" fontId="9" fillId="0" borderId="7" xfId="0" applyNumberFormat="1" applyFont="1" applyFill="1" applyBorder="1" applyAlignment="1">
      <alignment horizontal="justify" vertical="top" wrapText="1"/>
    </xf>
    <xf numFmtId="0" fontId="9" fillId="0" borderId="7" xfId="0" applyNumberFormat="1" applyFont="1" applyFill="1" applyBorder="1" applyAlignment="1">
      <alignment horizontal="center" vertical="top"/>
    </xf>
    <xf numFmtId="2" fontId="9" fillId="0" borderId="7" xfId="0" applyNumberFormat="1" applyFont="1" applyFill="1" applyBorder="1" applyAlignment="1">
      <alignment horizontal="right" vertical="top"/>
    </xf>
    <xf numFmtId="2" fontId="9" fillId="0" borderId="7" xfId="0" applyNumberFormat="1" applyFont="1" applyFill="1" applyBorder="1" applyAlignment="1">
      <alignment horizontal="right" vertical="top" wrapText="1"/>
    </xf>
    <xf numFmtId="49" fontId="9" fillId="0" borderId="5" xfId="0" applyNumberFormat="1" applyFont="1" applyFill="1" applyBorder="1" applyAlignment="1">
      <alignment horizontal="justify" vertical="top" wrapText="1"/>
    </xf>
    <xf numFmtId="49" fontId="9" fillId="0" borderId="5" xfId="0" applyNumberFormat="1" applyFont="1" applyFill="1" applyBorder="1" applyAlignment="1">
      <alignment horizontal="center" vertical="top"/>
    </xf>
    <xf numFmtId="2" fontId="9" fillId="0" borderId="5" xfId="0" applyNumberFormat="1" applyFont="1" applyFill="1" applyBorder="1" applyAlignment="1">
      <alignment horizontal="right" vertical="top"/>
    </xf>
    <xf numFmtId="2" fontId="9" fillId="0" borderId="5" xfId="0" applyNumberFormat="1" applyFont="1" applyFill="1" applyBorder="1" applyAlignment="1">
      <alignment horizontal="right" vertical="top" wrapText="1"/>
    </xf>
    <xf numFmtId="49" fontId="8" fillId="0" borderId="6" xfId="0" applyNumberFormat="1" applyFont="1" applyFill="1" applyBorder="1" applyAlignment="1">
      <alignment horizontal="center" vertical="top" wrapText="1"/>
    </xf>
    <xf numFmtId="49" fontId="8" fillId="0" borderId="6" xfId="0" applyNumberFormat="1" applyFont="1" applyFill="1" applyBorder="1" applyAlignment="1">
      <alignment horizontal="justify" vertical="top" wrapText="1"/>
    </xf>
    <xf numFmtId="49" fontId="8" fillId="0" borderId="6" xfId="0" applyNumberFormat="1" applyFont="1" applyFill="1" applyBorder="1" applyAlignment="1">
      <alignment horizontal="center" vertical="top"/>
    </xf>
    <xf numFmtId="2" fontId="8" fillId="0" borderId="6" xfId="0" applyNumberFormat="1" applyFont="1" applyFill="1" applyBorder="1" applyAlignment="1">
      <alignment horizontal="right" vertical="top"/>
    </xf>
    <xf numFmtId="2" fontId="8" fillId="0" borderId="6" xfId="0" applyNumberFormat="1" applyFont="1" applyFill="1" applyBorder="1" applyAlignment="1">
      <alignment horizontal="right" vertical="top" wrapText="1"/>
    </xf>
    <xf numFmtId="0" fontId="9" fillId="0" borderId="6" xfId="0" applyFont="1" applyFill="1" applyBorder="1" applyAlignment="1">
      <alignment horizontal="center" vertical="top"/>
    </xf>
    <xf numFmtId="0" fontId="6" fillId="0" borderId="6" xfId="0" applyFont="1" applyFill="1" applyBorder="1" applyAlignment="1">
      <alignment vertical="top"/>
    </xf>
    <xf numFmtId="49" fontId="9" fillId="0" borderId="2" xfId="0" applyNumberFormat="1" applyFont="1" applyFill="1" applyBorder="1" applyAlignment="1">
      <alignment horizontal="justify" vertical="top" wrapText="1"/>
    </xf>
    <xf numFmtId="0" fontId="9" fillId="0" borderId="2" xfId="0" applyNumberFormat="1" applyFont="1" applyFill="1" applyBorder="1" applyAlignment="1">
      <alignment horizontal="center" vertical="top"/>
    </xf>
    <xf numFmtId="2" fontId="9" fillId="0" borderId="2" xfId="0" applyNumberFormat="1" applyFont="1" applyFill="1" applyBorder="1" applyAlignment="1">
      <alignment horizontal="right" vertical="top"/>
    </xf>
    <xf numFmtId="2" fontId="9" fillId="0" borderId="2" xfId="0" applyNumberFormat="1" applyFont="1" applyFill="1" applyBorder="1" applyAlignment="1">
      <alignment horizontal="right" vertical="top" wrapText="1"/>
    </xf>
    <xf numFmtId="49" fontId="8" fillId="0" borderId="6" xfId="0" applyNumberFormat="1" applyFont="1" applyFill="1" applyBorder="1" applyAlignment="1">
      <alignment horizontal="right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8" fillId="0" borderId="6" xfId="0" applyNumberFormat="1" applyFon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horizontal="center" vertical="top" wrapText="1"/>
    </xf>
    <xf numFmtId="49" fontId="8" fillId="0" borderId="7" xfId="0" applyNumberFormat="1" applyFont="1" applyFill="1" applyBorder="1" applyAlignment="1">
      <alignment vertical="top" wrapText="1"/>
    </xf>
    <xf numFmtId="49" fontId="9" fillId="0" borderId="5" xfId="0" applyNumberFormat="1" applyFont="1" applyFill="1" applyBorder="1" applyAlignment="1">
      <alignment horizontal="center" vertical="top" wrapText="1"/>
    </xf>
    <xf numFmtId="49" fontId="8" fillId="0" borderId="5" xfId="0" applyNumberFormat="1" applyFont="1" applyFill="1" applyBorder="1" applyAlignment="1">
      <alignment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vertical="top" wrapText="1"/>
    </xf>
    <xf numFmtId="2" fontId="9" fillId="0" borderId="6" xfId="0" applyNumberFormat="1" applyFont="1" applyFill="1" applyBorder="1" applyAlignment="1">
      <alignment horizontal="center" vertical="top"/>
    </xf>
    <xf numFmtId="49" fontId="9" fillId="0" borderId="6" xfId="0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0" fontId="0" fillId="0" borderId="0" xfId="0" applyFill="1" applyBorder="1"/>
    <xf numFmtId="0" fontId="0" fillId="0" borderId="0" xfId="0" applyFill="1" applyBorder="1" applyAlignment="1"/>
    <xf numFmtId="0" fontId="9" fillId="0" borderId="0" xfId="0" applyFont="1" applyAlignment="1">
      <alignment vertical="top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vertical="top"/>
    </xf>
    <xf numFmtId="2" fontId="8" fillId="0" borderId="6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0" fontId="6" fillId="0" borderId="6" xfId="0" applyFont="1" applyBorder="1" applyAlignment="1">
      <alignment vertical="top"/>
    </xf>
    <xf numFmtId="2" fontId="9" fillId="0" borderId="6" xfId="0" applyNumberFormat="1" applyFont="1" applyFill="1" applyBorder="1" applyAlignment="1">
      <alignment horizontal="center" vertical="top" wrapText="1"/>
    </xf>
    <xf numFmtId="0" fontId="11" fillId="0" borderId="6" xfId="0" applyFont="1" applyFill="1" applyBorder="1" applyAlignment="1"/>
    <xf numFmtId="0" fontId="12" fillId="0" borderId="6" xfId="0" applyFont="1" applyFill="1" applyBorder="1" applyAlignment="1">
      <alignment wrapText="1"/>
    </xf>
    <xf numFmtId="0" fontId="10" fillId="0" borderId="6" xfId="0" applyFont="1" applyFill="1" applyBorder="1" applyAlignment="1"/>
    <xf numFmtId="0" fontId="10" fillId="0" borderId="6" xfId="0" applyFont="1" applyFill="1" applyBorder="1" applyAlignment="1">
      <alignment vertical="top"/>
    </xf>
    <xf numFmtId="0" fontId="5" fillId="0" borderId="5" xfId="0" applyNumberFormat="1" applyFont="1" applyFill="1" applyBorder="1" applyAlignment="1">
      <alignment horizontal="justify" vertical="top" wrapText="1"/>
    </xf>
    <xf numFmtId="2" fontId="4" fillId="0" borderId="0" xfId="0" applyNumberFormat="1" applyFont="1" applyBorder="1"/>
    <xf numFmtId="2" fontId="4" fillId="0" borderId="0" xfId="0" applyNumberFormat="1" applyFont="1" applyFill="1" applyBorder="1"/>
    <xf numFmtId="0" fontId="4" fillId="0" borderId="0" xfId="0" applyFont="1" applyBorder="1"/>
    <xf numFmtId="0" fontId="8" fillId="0" borderId="0" xfId="0" applyFont="1" applyFill="1" applyBorder="1" applyAlignment="1">
      <alignment vertical="top"/>
    </xf>
    <xf numFmtId="2" fontId="5" fillId="0" borderId="7" xfId="0" quotePrefix="1" applyNumberFormat="1" applyFont="1" applyFill="1" applyBorder="1" applyAlignment="1">
      <alignment horizontal="right" vertical="top"/>
    </xf>
    <xf numFmtId="2" fontId="5" fillId="0" borderId="2" xfId="0" quotePrefix="1" applyNumberFormat="1" applyFont="1" applyFill="1" applyBorder="1" applyAlignment="1">
      <alignment horizontal="right" vertical="top"/>
    </xf>
    <xf numFmtId="49" fontId="5" fillId="0" borderId="6" xfId="0" quotePrefix="1" applyNumberFormat="1" applyFont="1" applyFill="1" applyBorder="1" applyAlignment="1">
      <alignment horizontal="justify" vertical="top" wrapText="1"/>
    </xf>
    <xf numFmtId="49" fontId="9" fillId="0" borderId="6" xfId="0" quotePrefix="1" applyNumberFormat="1" applyFont="1" applyFill="1" applyBorder="1" applyAlignment="1">
      <alignment horizontal="justify" vertical="top" wrapText="1"/>
    </xf>
    <xf numFmtId="2" fontId="9" fillId="0" borderId="7" xfId="0" quotePrefix="1" applyNumberFormat="1" applyFont="1" applyFill="1" applyBorder="1" applyAlignment="1">
      <alignment horizontal="right" vertical="top"/>
    </xf>
    <xf numFmtId="2" fontId="9" fillId="0" borderId="2" xfId="0" quotePrefix="1" applyNumberFormat="1" applyFont="1" applyFill="1" applyBorder="1" applyAlignment="1">
      <alignment horizontal="right" vertical="top"/>
    </xf>
    <xf numFmtId="0" fontId="3" fillId="0" borderId="0" xfId="0" applyFont="1" applyBorder="1" applyAlignment="1">
      <alignment horizontal="center" vertical="center"/>
    </xf>
    <xf numFmtId="49" fontId="7" fillId="0" borderId="0" xfId="0" quotePrefix="1" applyNumberFormat="1" applyFont="1" applyFill="1" applyBorder="1" applyAlignment="1">
      <alignment horizontal="center" vertical="top"/>
    </xf>
    <xf numFmtId="49" fontId="7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" vertical="top"/>
    </xf>
    <xf numFmtId="49" fontId="8" fillId="0" borderId="6" xfId="0" applyNumberFormat="1" applyFont="1" applyFill="1" applyBorder="1" applyAlignment="1">
      <alignment horizontal="center" vertical="top" wrapText="1"/>
    </xf>
    <xf numFmtId="49" fontId="8" fillId="0" borderId="6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/>
    </xf>
    <xf numFmtId="2" fontId="8" fillId="0" borderId="6" xfId="0" applyNumberFormat="1" applyFont="1" applyFill="1" applyBorder="1" applyAlignment="1">
      <alignment horizontal="center" vertical="top" wrapText="1"/>
    </xf>
    <xf numFmtId="2" fontId="8" fillId="0" borderId="6" xfId="0" applyNumberFormat="1" applyFont="1" applyFill="1" applyBorder="1" applyAlignment="1">
      <alignment horizontal="center" vertical="top"/>
    </xf>
    <xf numFmtId="0" fontId="13" fillId="0" borderId="6" xfId="0" applyFont="1" applyFill="1" applyBorder="1" applyAlignment="1">
      <alignment horizontal="right"/>
    </xf>
    <xf numFmtId="49" fontId="14" fillId="0" borderId="3" xfId="0" applyNumberFormat="1" applyFont="1" applyFill="1" applyBorder="1" applyAlignment="1">
      <alignment horizontal="center" vertical="top"/>
    </xf>
    <xf numFmtId="49" fontId="14" fillId="0" borderId="8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49" fontId="8" fillId="0" borderId="4" xfId="0" applyNumberFormat="1" applyFont="1" applyFill="1" applyBorder="1" applyAlignment="1">
      <alignment horizontal="center" vertical="top"/>
    </xf>
    <xf numFmtId="49" fontId="8" fillId="0" borderId="2" xfId="0" applyNumberFormat="1" applyFont="1" applyFill="1" applyBorder="1" applyAlignment="1">
      <alignment horizontal="center" vertical="top" wrapText="1"/>
    </xf>
    <xf numFmtId="49" fontId="8" fillId="0" borderId="5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top"/>
    </xf>
    <xf numFmtId="49" fontId="8" fillId="0" borderId="5" xfId="0" applyNumberFormat="1" applyFont="1" applyFill="1" applyBorder="1" applyAlignment="1">
      <alignment horizontal="center" vertical="top"/>
    </xf>
    <xf numFmtId="49" fontId="3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top"/>
    </xf>
    <xf numFmtId="49" fontId="4" fillId="0" borderId="3" xfId="0" applyNumberFormat="1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horizontal="center" vertical="top"/>
    </xf>
    <xf numFmtId="49" fontId="4" fillId="0" borderId="2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right" vertical="top"/>
    </xf>
    <xf numFmtId="0" fontId="4" fillId="0" borderId="8" xfId="0" applyFont="1" applyFill="1" applyBorder="1" applyAlignment="1">
      <alignment horizontal="right" vertical="top"/>
    </xf>
    <xf numFmtId="0" fontId="4" fillId="0" borderId="4" xfId="0" applyFont="1" applyFill="1" applyBorder="1" applyAlignment="1">
      <alignment horizontal="right" vertical="top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1" fillId="0" borderId="10" xfId="0" applyFont="1" applyFill="1" applyBorder="1" applyAlignment="1">
      <alignment horizontal="center" vertical="top"/>
    </xf>
    <xf numFmtId="0" fontId="4" fillId="0" borderId="9" xfId="0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right" vertical="top"/>
    </xf>
    <xf numFmtId="0" fontId="4" fillId="0" borderId="10" xfId="0" applyFont="1" applyFill="1" applyBorder="1" applyAlignment="1">
      <alignment horizontal="right" vertical="top"/>
    </xf>
    <xf numFmtId="0" fontId="4" fillId="0" borderId="6" xfId="0" applyFont="1" applyFill="1" applyBorder="1" applyAlignment="1">
      <alignment horizontal="right" vertical="top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view="pageBreakPreview" zoomScaleNormal="100" zoomScaleSheetLayoutView="100" workbookViewId="0">
      <selection activeCell="F5" sqref="F5"/>
    </sheetView>
  </sheetViews>
  <sheetFormatPr defaultColWidth="9" defaultRowHeight="15"/>
  <cols>
    <col min="1" max="1" width="7.140625" customWidth="1"/>
    <col min="2" max="2" width="47.42578125" customWidth="1"/>
    <col min="3" max="3" width="10.5703125" customWidth="1"/>
    <col min="4" max="4" width="11.28515625" customWidth="1"/>
    <col min="5" max="5" width="13.85546875" customWidth="1"/>
    <col min="6" max="6" width="10.7109375" customWidth="1"/>
    <col min="7" max="7" width="23.42578125" customWidth="1"/>
    <col min="8" max="8" width="15.5703125" customWidth="1"/>
  </cols>
  <sheetData>
    <row r="1" spans="1:11" s="114" customFormat="1" ht="27" customHeight="1">
      <c r="A1" s="137" t="s">
        <v>66</v>
      </c>
      <c r="B1" s="138"/>
      <c r="C1" s="138"/>
      <c r="D1" s="138"/>
      <c r="E1" s="138"/>
      <c r="F1" s="138"/>
      <c r="G1" s="138"/>
      <c r="H1" s="138"/>
    </row>
    <row r="2" spans="1:11" s="114" customFormat="1" ht="15.75" customHeight="1">
      <c r="A2" s="139" t="s">
        <v>8</v>
      </c>
      <c r="B2" s="139"/>
      <c r="C2" s="139"/>
      <c r="D2" s="139"/>
      <c r="E2" s="139"/>
      <c r="F2" s="139"/>
      <c r="G2" s="139"/>
      <c r="H2" s="139"/>
      <c r="I2" s="129"/>
      <c r="J2" s="129"/>
      <c r="K2" s="129"/>
    </row>
    <row r="3" spans="1:11" s="114" customFormat="1" ht="15.75">
      <c r="A3" s="140"/>
      <c r="B3" s="140"/>
      <c r="C3" s="140"/>
      <c r="D3" s="140"/>
      <c r="E3" s="140"/>
      <c r="F3" s="140"/>
      <c r="G3" s="140"/>
      <c r="H3" s="140"/>
    </row>
    <row r="4" spans="1:11" s="114" customFormat="1" ht="21.75" customHeight="1">
      <c r="A4" s="141" t="s">
        <v>67</v>
      </c>
      <c r="B4" s="142" t="s">
        <v>9</v>
      </c>
      <c r="C4" s="144" t="s">
        <v>63</v>
      </c>
      <c r="D4" s="141" t="s">
        <v>15</v>
      </c>
      <c r="E4" s="141"/>
      <c r="F4" s="142" t="s">
        <v>16</v>
      </c>
      <c r="G4" s="142"/>
      <c r="H4" s="145" t="s">
        <v>0</v>
      </c>
    </row>
    <row r="5" spans="1:11" s="114" customFormat="1" ht="15.75">
      <c r="A5" s="141"/>
      <c r="B5" s="142"/>
      <c r="C5" s="144"/>
      <c r="D5" s="117" t="s">
        <v>64</v>
      </c>
      <c r="E5" s="88" t="s">
        <v>68</v>
      </c>
      <c r="F5" s="117" t="s">
        <v>64</v>
      </c>
      <c r="G5" s="88" t="s">
        <v>68</v>
      </c>
      <c r="H5" s="145"/>
    </row>
    <row r="6" spans="1:11" s="114" customFormat="1" ht="225">
      <c r="A6" s="74">
        <v>1</v>
      </c>
      <c r="B6" s="75" t="s">
        <v>17</v>
      </c>
      <c r="C6" s="78">
        <v>72</v>
      </c>
      <c r="D6" s="78"/>
      <c r="E6" s="101"/>
      <c r="F6" s="100" t="s">
        <v>19</v>
      </c>
      <c r="G6" s="100" t="s">
        <v>69</v>
      </c>
      <c r="H6" s="101"/>
    </row>
    <row r="7" spans="1:11" s="114" customFormat="1" ht="228" customHeight="1">
      <c r="A7" s="74">
        <v>2</v>
      </c>
      <c r="B7" s="75" t="s">
        <v>20</v>
      </c>
      <c r="C7" s="77">
        <v>36</v>
      </c>
      <c r="D7" s="78"/>
      <c r="E7" s="100"/>
      <c r="F7" s="100" t="s">
        <v>19</v>
      </c>
      <c r="G7" s="100" t="s">
        <v>69</v>
      </c>
      <c r="H7" s="77"/>
    </row>
    <row r="8" spans="1:11" s="114" customFormat="1" ht="45">
      <c r="A8" s="74">
        <v>3</v>
      </c>
      <c r="B8" s="75" t="s">
        <v>21</v>
      </c>
      <c r="C8" s="77">
        <v>144</v>
      </c>
      <c r="D8" s="77"/>
      <c r="E8" s="100"/>
      <c r="F8" s="100" t="s">
        <v>19</v>
      </c>
      <c r="G8" s="100" t="s">
        <v>69</v>
      </c>
      <c r="H8" s="77"/>
    </row>
    <row r="9" spans="1:11" s="114" customFormat="1" ht="45">
      <c r="A9" s="88">
        <v>4</v>
      </c>
      <c r="B9" s="75" t="s">
        <v>23</v>
      </c>
      <c r="C9" s="77"/>
      <c r="D9" s="118"/>
      <c r="E9" s="118"/>
      <c r="F9" s="100"/>
      <c r="G9" s="100"/>
      <c r="H9" s="118"/>
    </row>
    <row r="10" spans="1:11" s="114" customFormat="1" ht="15.75">
      <c r="A10" s="99" t="s">
        <v>24</v>
      </c>
      <c r="B10" s="75" t="s">
        <v>25</v>
      </c>
      <c r="C10" s="77">
        <v>24</v>
      </c>
      <c r="D10" s="118"/>
      <c r="E10" s="118"/>
      <c r="F10" s="108" t="s">
        <v>26</v>
      </c>
      <c r="G10" s="100" t="s">
        <v>70</v>
      </c>
      <c r="H10" s="118"/>
    </row>
    <row r="11" spans="1:11" s="114" customFormat="1" ht="15.75">
      <c r="A11" s="99" t="s">
        <v>27</v>
      </c>
      <c r="B11" s="75" t="s">
        <v>28</v>
      </c>
      <c r="C11" s="77">
        <v>48</v>
      </c>
      <c r="D11" s="77"/>
      <c r="E11" s="77"/>
      <c r="F11" s="108" t="s">
        <v>26</v>
      </c>
      <c r="G11" s="100" t="s">
        <v>70</v>
      </c>
      <c r="H11" s="77"/>
    </row>
    <row r="12" spans="1:11" s="114" customFormat="1" ht="15.75">
      <c r="A12" s="99" t="s">
        <v>29</v>
      </c>
      <c r="B12" s="75" t="s">
        <v>30</v>
      </c>
      <c r="C12" s="77">
        <v>48</v>
      </c>
      <c r="D12" s="118"/>
      <c r="E12" s="118"/>
      <c r="F12" s="108" t="s">
        <v>26</v>
      </c>
      <c r="G12" s="100" t="s">
        <v>70</v>
      </c>
      <c r="H12" s="118"/>
    </row>
    <row r="13" spans="1:11" s="114" customFormat="1" ht="45">
      <c r="A13" s="74">
        <v>5</v>
      </c>
      <c r="B13" s="75" t="s">
        <v>31</v>
      </c>
      <c r="C13" s="77">
        <v>957</v>
      </c>
      <c r="D13" s="118"/>
      <c r="E13" s="118"/>
      <c r="F13" s="108" t="s">
        <v>88</v>
      </c>
      <c r="G13" s="108" t="s">
        <v>89</v>
      </c>
      <c r="H13" s="118"/>
    </row>
    <row r="14" spans="1:11" s="114" customFormat="1" ht="15.75">
      <c r="A14" s="74">
        <v>6</v>
      </c>
      <c r="B14" s="89" t="s">
        <v>33</v>
      </c>
      <c r="C14" s="119"/>
      <c r="D14" s="77"/>
      <c r="E14" s="77"/>
      <c r="F14" s="119"/>
      <c r="G14" s="108"/>
      <c r="H14" s="77"/>
    </row>
    <row r="15" spans="1:11" s="114" customFormat="1" ht="30">
      <c r="A15" s="99" t="s">
        <v>24</v>
      </c>
      <c r="B15" s="75" t="s">
        <v>34</v>
      </c>
      <c r="C15" s="77">
        <v>24</v>
      </c>
      <c r="D15" s="77"/>
      <c r="E15" s="77"/>
      <c r="F15" s="108" t="s">
        <v>35</v>
      </c>
      <c r="G15" s="120" t="s">
        <v>71</v>
      </c>
      <c r="H15" s="77"/>
    </row>
    <row r="16" spans="1:11" s="114" customFormat="1" ht="15.75">
      <c r="A16" s="74">
        <v>7</v>
      </c>
      <c r="B16" s="89" t="s">
        <v>36</v>
      </c>
      <c r="C16" s="119"/>
      <c r="D16" s="77"/>
      <c r="E16" s="77"/>
      <c r="F16" s="108"/>
      <c r="H16" s="77"/>
    </row>
    <row r="17" spans="1:13" s="114" customFormat="1" ht="105">
      <c r="A17" s="99" t="s">
        <v>24</v>
      </c>
      <c r="B17" s="75" t="s">
        <v>37</v>
      </c>
      <c r="C17" s="77">
        <v>6</v>
      </c>
      <c r="D17" s="118"/>
      <c r="E17" s="118"/>
      <c r="F17" s="108" t="s">
        <v>38</v>
      </c>
      <c r="G17" s="108" t="s">
        <v>72</v>
      </c>
      <c r="H17" s="118"/>
    </row>
    <row r="18" spans="1:13" s="114" customFormat="1" ht="15.75">
      <c r="A18" s="99" t="s">
        <v>27</v>
      </c>
      <c r="B18" s="75" t="s">
        <v>73</v>
      </c>
      <c r="C18" s="77">
        <v>2</v>
      </c>
      <c r="D18" s="77"/>
      <c r="E18" s="77"/>
      <c r="F18" s="108" t="s">
        <v>38</v>
      </c>
      <c r="G18" s="108" t="s">
        <v>72</v>
      </c>
      <c r="H18" s="77"/>
    </row>
    <row r="19" spans="1:13" s="114" customFormat="1" ht="15.75">
      <c r="A19" s="99" t="s">
        <v>29</v>
      </c>
      <c r="B19" s="75" t="s">
        <v>74</v>
      </c>
      <c r="C19" s="77">
        <v>6</v>
      </c>
      <c r="D19" s="77"/>
      <c r="E19" s="77"/>
      <c r="F19" s="108" t="s">
        <v>38</v>
      </c>
      <c r="G19" s="108" t="s">
        <v>72</v>
      </c>
      <c r="H19" s="77"/>
    </row>
    <row r="20" spans="1:13" s="114" customFormat="1" ht="19.5" customHeight="1">
      <c r="A20" s="99" t="s">
        <v>41</v>
      </c>
      <c r="B20" s="75" t="s">
        <v>75</v>
      </c>
      <c r="C20" s="77">
        <v>6</v>
      </c>
      <c r="D20" s="118"/>
      <c r="E20" s="118"/>
      <c r="F20" s="108" t="s">
        <v>38</v>
      </c>
      <c r="G20" s="108" t="s">
        <v>72</v>
      </c>
      <c r="H20" s="118"/>
    </row>
    <row r="21" spans="1:13" s="114" customFormat="1" ht="15.75">
      <c r="A21" s="99" t="s">
        <v>43</v>
      </c>
      <c r="B21" s="75" t="s">
        <v>44</v>
      </c>
      <c r="C21" s="77">
        <v>6</v>
      </c>
      <c r="D21" s="77"/>
      <c r="E21" s="77"/>
      <c r="F21" s="108" t="s">
        <v>38</v>
      </c>
      <c r="G21" s="108" t="s">
        <v>72</v>
      </c>
      <c r="H21" s="77"/>
    </row>
    <row r="22" spans="1:13" s="114" customFormat="1" ht="30">
      <c r="A22" s="99" t="s">
        <v>45</v>
      </c>
      <c r="B22" s="75" t="s">
        <v>46</v>
      </c>
      <c r="C22" s="77">
        <v>6</v>
      </c>
      <c r="D22" s="118"/>
      <c r="E22" s="118"/>
      <c r="F22" s="108" t="s">
        <v>38</v>
      </c>
      <c r="G22" s="108" t="s">
        <v>72</v>
      </c>
      <c r="H22" s="118"/>
    </row>
    <row r="23" spans="1:13" s="114" customFormat="1" ht="15.75">
      <c r="A23" s="99" t="s">
        <v>47</v>
      </c>
      <c r="B23" s="133" t="s">
        <v>48</v>
      </c>
      <c r="C23" s="77">
        <v>84</v>
      </c>
      <c r="D23" s="77"/>
      <c r="E23" s="77"/>
      <c r="F23" s="108" t="s">
        <v>38</v>
      </c>
      <c r="G23" s="108" t="s">
        <v>72</v>
      </c>
      <c r="H23" s="77"/>
    </row>
    <row r="24" spans="1:13" s="114" customFormat="1" ht="15.75">
      <c r="A24" s="99" t="s">
        <v>49</v>
      </c>
      <c r="B24" s="75" t="s">
        <v>50</v>
      </c>
      <c r="C24" s="77">
        <v>6</v>
      </c>
      <c r="D24" s="77"/>
      <c r="E24" s="77"/>
      <c r="F24" s="108" t="s">
        <v>38</v>
      </c>
      <c r="G24" s="108" t="s">
        <v>72</v>
      </c>
      <c r="H24" s="77"/>
    </row>
    <row r="25" spans="1:13" s="114" customFormat="1" ht="15.75">
      <c r="A25" s="99" t="s">
        <v>51</v>
      </c>
      <c r="B25" s="75" t="s">
        <v>76</v>
      </c>
      <c r="C25" s="77">
        <v>366</v>
      </c>
      <c r="D25" s="77"/>
      <c r="E25" s="77"/>
      <c r="F25" s="100" t="s">
        <v>55</v>
      </c>
      <c r="G25" s="108" t="s">
        <v>77</v>
      </c>
      <c r="H25" s="77"/>
    </row>
    <row r="26" spans="1:13" s="114" customFormat="1" ht="45">
      <c r="A26" s="99" t="s">
        <v>56</v>
      </c>
      <c r="B26" s="75" t="s">
        <v>78</v>
      </c>
      <c r="C26" s="77">
        <v>120</v>
      </c>
      <c r="D26" s="77"/>
      <c r="E26" s="77"/>
      <c r="F26" s="108" t="s">
        <v>58</v>
      </c>
      <c r="G26" s="108" t="s">
        <v>79</v>
      </c>
      <c r="H26" s="77"/>
    </row>
    <row r="27" spans="1:13" s="114" customFormat="1" ht="15.75">
      <c r="A27" s="33">
        <v>8</v>
      </c>
      <c r="B27" s="109" t="s">
        <v>59</v>
      </c>
      <c r="C27" s="11">
        <v>6</v>
      </c>
      <c r="D27" s="77"/>
      <c r="E27" s="77"/>
      <c r="F27" s="108" t="s">
        <v>38</v>
      </c>
      <c r="G27" s="108" t="s">
        <v>72</v>
      </c>
      <c r="H27" s="77"/>
    </row>
    <row r="28" spans="1:13" s="114" customFormat="1" ht="15.75">
      <c r="A28" s="74">
        <v>9</v>
      </c>
      <c r="B28" s="109" t="s">
        <v>60</v>
      </c>
      <c r="C28" s="77">
        <v>24</v>
      </c>
      <c r="D28" s="77"/>
      <c r="E28" s="77"/>
      <c r="F28" s="108" t="s">
        <v>38</v>
      </c>
      <c r="G28" s="108" t="s">
        <v>72</v>
      </c>
      <c r="H28" s="77"/>
    </row>
    <row r="29" spans="1:13" s="115" customFormat="1">
      <c r="A29" s="121"/>
      <c r="B29" s="122"/>
      <c r="C29" s="146" t="s">
        <v>80</v>
      </c>
      <c r="D29" s="146"/>
      <c r="E29" s="146"/>
      <c r="F29" s="146"/>
      <c r="G29" s="146"/>
      <c r="H29" s="123"/>
      <c r="I29" s="114"/>
      <c r="J29" s="114"/>
      <c r="K29" s="114"/>
      <c r="L29" s="114"/>
      <c r="M29" s="114"/>
    </row>
    <row r="30" spans="1:13" s="116" customFormat="1" ht="15.75">
      <c r="A30" s="124"/>
      <c r="B30" s="147" t="s">
        <v>61</v>
      </c>
      <c r="C30" s="148"/>
      <c r="D30" s="148"/>
      <c r="E30" s="148"/>
      <c r="F30" s="148"/>
      <c r="G30" s="148"/>
      <c r="H30" s="148"/>
      <c r="I30" s="114"/>
      <c r="J30" s="114"/>
      <c r="K30" s="114"/>
      <c r="L30" s="114"/>
      <c r="M30" s="114"/>
    </row>
    <row r="31" spans="1:13" s="114" customFormat="1" ht="15.75">
      <c r="A31" s="99"/>
      <c r="B31" s="75"/>
      <c r="C31" s="77"/>
      <c r="D31" s="77"/>
      <c r="E31" s="77"/>
      <c r="F31" s="108"/>
      <c r="G31" s="108"/>
      <c r="H31" s="77"/>
    </row>
    <row r="32" spans="1:13" s="114" customFormat="1" ht="90">
      <c r="A32" s="99" t="s">
        <v>81</v>
      </c>
      <c r="B32" s="125" t="s">
        <v>62</v>
      </c>
      <c r="C32" s="77">
        <v>670</v>
      </c>
      <c r="D32" s="77"/>
      <c r="E32" s="77"/>
      <c r="F32" s="108" t="s">
        <v>58</v>
      </c>
      <c r="G32" s="108" t="s">
        <v>79</v>
      </c>
      <c r="H32" s="77"/>
    </row>
    <row r="33" spans="1:8" s="114" customFormat="1" ht="15.75">
      <c r="A33" s="99"/>
      <c r="B33" s="75"/>
      <c r="C33" s="77"/>
      <c r="D33" s="77"/>
      <c r="E33" s="77"/>
      <c r="F33" s="108"/>
      <c r="G33" s="108"/>
      <c r="H33" s="77"/>
    </row>
    <row r="34" spans="1:8" s="115" customFormat="1">
      <c r="A34" s="121"/>
      <c r="B34" s="122"/>
      <c r="C34" s="146" t="s">
        <v>82</v>
      </c>
      <c r="D34" s="146"/>
      <c r="E34" s="146"/>
      <c r="F34" s="146"/>
      <c r="G34" s="146"/>
      <c r="H34" s="123"/>
    </row>
    <row r="35" spans="1:8" s="115" customFormat="1">
      <c r="A35" s="121"/>
      <c r="B35" s="122"/>
      <c r="C35" s="146" t="s">
        <v>83</v>
      </c>
      <c r="D35" s="146"/>
      <c r="E35" s="146"/>
      <c r="F35" s="146"/>
      <c r="G35" s="146"/>
      <c r="H35" s="123"/>
    </row>
    <row r="39" spans="1:8" ht="15.75">
      <c r="B39" s="136" t="s">
        <v>91</v>
      </c>
      <c r="C39" s="126"/>
      <c r="D39" s="126"/>
      <c r="E39" s="127"/>
      <c r="F39" s="149" t="s">
        <v>90</v>
      </c>
      <c r="G39" s="149"/>
    </row>
    <row r="40" spans="1:8" ht="15.75">
      <c r="B40" s="128"/>
      <c r="C40" s="126"/>
      <c r="D40" s="126"/>
      <c r="E40" s="127"/>
      <c r="F40" s="143" t="s">
        <v>65</v>
      </c>
      <c r="G40" s="143"/>
    </row>
  </sheetData>
  <mergeCells count="15">
    <mergeCell ref="F40:G40"/>
    <mergeCell ref="A4:A5"/>
    <mergeCell ref="B4:B5"/>
    <mergeCell ref="C4:C5"/>
    <mergeCell ref="H4:H5"/>
    <mergeCell ref="C29:G29"/>
    <mergeCell ref="B30:H30"/>
    <mergeCell ref="C34:G34"/>
    <mergeCell ref="C35:G35"/>
    <mergeCell ref="F39:G39"/>
    <mergeCell ref="A1:H1"/>
    <mergeCell ref="A2:H2"/>
    <mergeCell ref="A3:H3"/>
    <mergeCell ref="D4:E4"/>
    <mergeCell ref="F4:G4"/>
  </mergeCells>
  <printOptions horizontalCentered="1"/>
  <pageMargins left="0" right="0" top="0" bottom="0" header="0" footer="0"/>
  <pageSetup paperSize="9" fitToHeight="0" orientation="landscape" r:id="rId1"/>
  <rowBreaks count="2" manualBreakCount="2">
    <brk id="7" max="7" man="1"/>
    <brk id="17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3"/>
  <sheetViews>
    <sheetView view="pageBreakPreview" zoomScale="78" zoomScaleNormal="80" workbookViewId="0">
      <selection activeCell="K13" sqref="K13"/>
    </sheetView>
  </sheetViews>
  <sheetFormatPr defaultColWidth="9" defaultRowHeight="15"/>
  <cols>
    <col min="1" max="1" width="6.7109375" style="68" customWidth="1"/>
    <col min="2" max="2" width="91.5703125" style="68" customWidth="1"/>
    <col min="3" max="4" width="6.7109375" style="68" hidden="1" customWidth="1"/>
    <col min="5" max="7" width="9.7109375" style="68" hidden="1" customWidth="1"/>
    <col min="8" max="10" width="9.7109375" style="68" customWidth="1"/>
    <col min="11" max="11" width="16.7109375" style="68" customWidth="1"/>
    <col min="12" max="12" width="29" style="71" customWidth="1"/>
    <col min="13" max="13" width="16.5703125" customWidth="1"/>
    <col min="14" max="14" width="14.28515625" customWidth="1"/>
  </cols>
  <sheetData>
    <row r="1" spans="1:12" s="69" customFormat="1" ht="15.75">
      <c r="A1" s="138" t="s">
        <v>7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2" spans="1:12" s="69" customFormat="1" ht="15.75">
      <c r="A2" s="139" t="s">
        <v>8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1:12" s="69" customFormat="1" ht="15.75">
      <c r="A3" s="151"/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</row>
    <row r="4" spans="1:12" s="69" customFormat="1" ht="15.75">
      <c r="A4" s="154" t="s">
        <v>5</v>
      </c>
      <c r="B4" s="156" t="s">
        <v>9</v>
      </c>
      <c r="C4" s="152" t="s">
        <v>10</v>
      </c>
      <c r="D4" s="153"/>
      <c r="E4" s="156" t="s">
        <v>11</v>
      </c>
      <c r="F4" s="156" t="s">
        <v>12</v>
      </c>
      <c r="G4" s="156" t="s">
        <v>13</v>
      </c>
      <c r="H4" s="156" t="s">
        <v>14</v>
      </c>
      <c r="I4" s="156" t="s">
        <v>16</v>
      </c>
      <c r="J4" s="156" t="s">
        <v>15</v>
      </c>
      <c r="K4" s="156" t="s">
        <v>0</v>
      </c>
      <c r="L4" s="156" t="s">
        <v>6</v>
      </c>
    </row>
    <row r="5" spans="1:12" s="69" customFormat="1" ht="15.75">
      <c r="A5" s="155"/>
      <c r="B5" s="157"/>
      <c r="C5" s="152"/>
      <c r="D5" s="153"/>
      <c r="E5" s="157"/>
      <c r="F5" s="157"/>
      <c r="G5" s="157"/>
      <c r="H5" s="157"/>
      <c r="I5" s="157"/>
      <c r="J5" s="157"/>
      <c r="K5" s="157"/>
      <c r="L5" s="157"/>
    </row>
    <row r="6" spans="1:12" s="69" customFormat="1" ht="120">
      <c r="A6" s="74">
        <v>1</v>
      </c>
      <c r="B6" s="75" t="s">
        <v>17</v>
      </c>
      <c r="C6" s="76"/>
      <c r="D6" s="76"/>
      <c r="E6" s="77"/>
      <c r="F6" s="77"/>
      <c r="G6" s="77"/>
      <c r="H6" s="78"/>
      <c r="I6" s="100"/>
      <c r="J6" s="100"/>
      <c r="K6" s="77"/>
      <c r="L6" s="101"/>
    </row>
    <row r="7" spans="1:12" s="69" customFormat="1" ht="15.75">
      <c r="A7" s="79"/>
      <c r="B7" s="80" t="s">
        <v>18</v>
      </c>
      <c r="C7" s="81">
        <v>1</v>
      </c>
      <c r="D7" s="81">
        <v>6</v>
      </c>
      <c r="E7" s="82">
        <v>12</v>
      </c>
      <c r="F7" s="134" t="s">
        <v>4</v>
      </c>
      <c r="G7" s="134" t="s">
        <v>4</v>
      </c>
      <c r="H7" s="83">
        <f>ROUND(E7*D7*C7,2)</f>
        <v>72</v>
      </c>
      <c r="I7" s="102"/>
      <c r="J7" s="102"/>
      <c r="K7" s="82"/>
      <c r="L7" s="103"/>
    </row>
    <row r="8" spans="1:12" s="69" customFormat="1" ht="15.75">
      <c r="A8" s="73"/>
      <c r="B8" s="84"/>
      <c r="C8" s="85"/>
      <c r="D8" s="85"/>
      <c r="E8" s="86"/>
      <c r="F8" s="86"/>
      <c r="G8" s="86"/>
      <c r="H8" s="87"/>
      <c r="I8" s="104"/>
      <c r="J8" s="104"/>
      <c r="K8" s="86"/>
      <c r="L8" s="105"/>
    </row>
    <row r="9" spans="1:12" s="69" customFormat="1" ht="15.75">
      <c r="A9" s="88"/>
      <c r="B9" s="89"/>
      <c r="C9" s="90"/>
      <c r="D9" s="90"/>
      <c r="E9" s="91"/>
      <c r="F9" s="91"/>
      <c r="G9" s="91"/>
      <c r="H9" s="92">
        <f>SUM(H6:H8)</f>
        <v>72</v>
      </c>
      <c r="I9" s="88" t="s">
        <v>19</v>
      </c>
      <c r="J9" s="88"/>
      <c r="K9" s="91"/>
      <c r="L9" s="99"/>
    </row>
    <row r="10" spans="1:12" s="69" customFormat="1" ht="120">
      <c r="A10" s="74">
        <v>2</v>
      </c>
      <c r="B10" s="75" t="s">
        <v>20</v>
      </c>
      <c r="C10" s="93"/>
      <c r="D10" s="93"/>
      <c r="E10" s="77"/>
      <c r="F10" s="77"/>
      <c r="G10" s="77"/>
      <c r="H10" s="77"/>
      <c r="I10" s="100"/>
      <c r="J10" s="100"/>
      <c r="K10" s="77"/>
      <c r="L10" s="101"/>
    </row>
    <row r="11" spans="1:12" s="69" customFormat="1" ht="15.75">
      <c r="A11" s="79"/>
      <c r="B11" s="80" t="s">
        <v>18</v>
      </c>
      <c r="C11" s="81">
        <v>1</v>
      </c>
      <c r="D11" s="81">
        <v>6</v>
      </c>
      <c r="E11" s="82">
        <v>6</v>
      </c>
      <c r="F11" s="134" t="s">
        <v>4</v>
      </c>
      <c r="G11" s="134" t="s">
        <v>4</v>
      </c>
      <c r="H11" s="83">
        <f t="shared" ref="H11:H16" si="0">ROUND(E11*D11*C11,2)</f>
        <v>36</v>
      </c>
      <c r="I11" s="102"/>
      <c r="J11" s="102"/>
      <c r="K11" s="82"/>
      <c r="L11" s="103"/>
    </row>
    <row r="12" spans="1:12" s="69" customFormat="1" ht="15.75">
      <c r="A12" s="73"/>
      <c r="B12" s="84"/>
      <c r="C12" s="85"/>
      <c r="D12" s="85"/>
      <c r="E12" s="86"/>
      <c r="F12" s="86"/>
      <c r="G12" s="86"/>
      <c r="H12" s="87"/>
      <c r="I12" s="104"/>
      <c r="J12" s="104"/>
      <c r="K12" s="86"/>
      <c r="L12" s="105"/>
    </row>
    <row r="13" spans="1:12" s="69" customFormat="1" ht="15.75">
      <c r="A13" s="88"/>
      <c r="B13" s="89"/>
      <c r="C13" s="90"/>
      <c r="D13" s="90"/>
      <c r="E13" s="91"/>
      <c r="F13" s="91"/>
      <c r="G13" s="91"/>
      <c r="H13" s="92">
        <f>SUM(H10:H12)</f>
        <v>36</v>
      </c>
      <c r="I13" s="88" t="s">
        <v>19</v>
      </c>
      <c r="J13" s="88"/>
      <c r="K13" s="91"/>
      <c r="L13" s="99"/>
    </row>
    <row r="14" spans="1:12" s="69" customFormat="1" ht="30">
      <c r="A14" s="74">
        <v>3</v>
      </c>
      <c r="B14" s="75" t="s">
        <v>21</v>
      </c>
      <c r="C14" s="94"/>
      <c r="D14" s="94"/>
      <c r="E14" s="94"/>
      <c r="F14" s="94"/>
      <c r="G14" s="94"/>
      <c r="H14" s="77"/>
      <c r="I14" s="100"/>
      <c r="J14" s="100"/>
      <c r="K14" s="77"/>
      <c r="L14" s="101"/>
    </row>
    <row r="15" spans="1:12" s="69" customFormat="1" ht="15.75">
      <c r="A15" s="72"/>
      <c r="B15" s="95" t="s">
        <v>22</v>
      </c>
      <c r="C15" s="96">
        <v>1</v>
      </c>
      <c r="D15" s="96">
        <v>6</v>
      </c>
      <c r="E15" s="97">
        <v>12</v>
      </c>
      <c r="F15" s="135" t="s">
        <v>4</v>
      </c>
      <c r="G15" s="135" t="s">
        <v>4</v>
      </c>
      <c r="H15" s="98">
        <f t="shared" si="0"/>
        <v>72</v>
      </c>
      <c r="I15" s="106"/>
      <c r="J15" s="106"/>
      <c r="K15" s="97"/>
      <c r="L15" s="107"/>
    </row>
    <row r="16" spans="1:12" s="69" customFormat="1" ht="15.75">
      <c r="A16" s="79"/>
      <c r="B16" s="80" t="s">
        <v>18</v>
      </c>
      <c r="C16" s="81">
        <v>1</v>
      </c>
      <c r="D16" s="81">
        <v>6</v>
      </c>
      <c r="E16" s="82">
        <v>12</v>
      </c>
      <c r="F16" s="134" t="s">
        <v>4</v>
      </c>
      <c r="G16" s="134" t="s">
        <v>4</v>
      </c>
      <c r="H16" s="83">
        <f t="shared" si="0"/>
        <v>72</v>
      </c>
      <c r="I16" s="102"/>
      <c r="J16" s="102"/>
      <c r="K16" s="82"/>
      <c r="L16" s="103"/>
    </row>
    <row r="17" spans="1:12" s="69" customFormat="1" ht="15.75">
      <c r="A17" s="73"/>
      <c r="B17" s="84"/>
      <c r="C17" s="85"/>
      <c r="D17" s="85"/>
      <c r="E17" s="86"/>
      <c r="F17" s="86"/>
      <c r="G17" s="86"/>
      <c r="H17" s="87"/>
      <c r="I17" s="104"/>
      <c r="J17" s="104"/>
      <c r="K17" s="86"/>
      <c r="L17" s="105"/>
    </row>
    <row r="18" spans="1:12" s="69" customFormat="1" ht="15.75">
      <c r="A18" s="88"/>
      <c r="B18" s="89"/>
      <c r="C18" s="90"/>
      <c r="D18" s="90"/>
      <c r="E18" s="91"/>
      <c r="F18" s="91"/>
      <c r="G18" s="91"/>
      <c r="H18" s="92">
        <f>SUM(H14:H17)</f>
        <v>144</v>
      </c>
      <c r="I18" s="88" t="s">
        <v>19</v>
      </c>
      <c r="J18" s="88"/>
      <c r="K18" s="91"/>
      <c r="L18" s="99"/>
    </row>
    <row r="19" spans="1:12" s="69" customFormat="1" ht="30">
      <c r="A19" s="74">
        <v>4</v>
      </c>
      <c r="B19" s="75" t="s">
        <v>23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</row>
    <row r="20" spans="1:12" s="69" customFormat="1" ht="15.75">
      <c r="A20" s="99" t="s">
        <v>24</v>
      </c>
      <c r="B20" s="75" t="s">
        <v>25</v>
      </c>
      <c r="C20" s="94"/>
      <c r="D20" s="94"/>
      <c r="E20" s="94"/>
      <c r="F20" s="94"/>
      <c r="G20" s="94"/>
      <c r="H20" s="77"/>
      <c r="I20" s="108"/>
      <c r="J20" s="108"/>
      <c r="K20" s="77"/>
      <c r="L20" s="101"/>
    </row>
    <row r="21" spans="1:12" s="69" customFormat="1" ht="15.75">
      <c r="A21" s="72"/>
      <c r="B21" s="95" t="s">
        <v>22</v>
      </c>
      <c r="C21" s="96">
        <v>1</v>
      </c>
      <c r="D21" s="96">
        <v>6</v>
      </c>
      <c r="E21" s="97">
        <v>2</v>
      </c>
      <c r="F21" s="135" t="s">
        <v>4</v>
      </c>
      <c r="G21" s="135" t="s">
        <v>4</v>
      </c>
      <c r="H21" s="98">
        <f t="shared" ref="H21:H27" si="1">ROUND(E21*D21*C21,2)</f>
        <v>12</v>
      </c>
      <c r="I21" s="106"/>
      <c r="J21" s="106"/>
      <c r="K21" s="97"/>
      <c r="L21" s="107"/>
    </row>
    <row r="22" spans="1:12" s="69" customFormat="1" ht="15.75">
      <c r="A22" s="79"/>
      <c r="B22" s="80" t="s">
        <v>18</v>
      </c>
      <c r="C22" s="81">
        <v>1</v>
      </c>
      <c r="D22" s="81">
        <v>6</v>
      </c>
      <c r="E22" s="82">
        <v>3</v>
      </c>
      <c r="F22" s="134" t="s">
        <v>4</v>
      </c>
      <c r="G22" s="134" t="s">
        <v>4</v>
      </c>
      <c r="H22" s="83">
        <f t="shared" si="1"/>
        <v>18</v>
      </c>
      <c r="I22" s="102"/>
      <c r="J22" s="102"/>
      <c r="K22" s="82"/>
      <c r="L22" s="103"/>
    </row>
    <row r="23" spans="1:12" s="69" customFormat="1" ht="15.75">
      <c r="A23" s="73"/>
      <c r="B23" s="84"/>
      <c r="C23" s="85"/>
      <c r="D23" s="85"/>
      <c r="E23" s="86"/>
      <c r="F23" s="86"/>
      <c r="G23" s="86"/>
      <c r="H23" s="87"/>
      <c r="I23" s="104"/>
      <c r="J23" s="104"/>
      <c r="K23" s="86"/>
      <c r="L23" s="105"/>
    </row>
    <row r="24" spans="1:12" s="69" customFormat="1" ht="15.75">
      <c r="A24" s="88"/>
      <c r="B24" s="89"/>
      <c r="C24" s="90"/>
      <c r="D24" s="90"/>
      <c r="E24" s="91"/>
      <c r="F24" s="91"/>
      <c r="G24" s="91"/>
      <c r="H24" s="92">
        <f>SUM(H20:H23)</f>
        <v>30</v>
      </c>
      <c r="I24" s="88" t="s">
        <v>26</v>
      </c>
      <c r="J24" s="88"/>
      <c r="K24" s="91"/>
      <c r="L24" s="99"/>
    </row>
    <row r="25" spans="1:12" s="69" customFormat="1" ht="15.75">
      <c r="A25" s="99" t="s">
        <v>27</v>
      </c>
      <c r="B25" s="75" t="s">
        <v>28</v>
      </c>
      <c r="C25" s="94"/>
      <c r="D25" s="94"/>
      <c r="E25" s="94"/>
      <c r="F25" s="94"/>
      <c r="G25" s="94"/>
      <c r="H25" s="77"/>
      <c r="I25" s="108"/>
      <c r="J25" s="108"/>
      <c r="K25" s="77"/>
      <c r="L25" s="101"/>
    </row>
    <row r="26" spans="1:12" s="69" customFormat="1" ht="15.75">
      <c r="A26" s="72"/>
      <c r="B26" s="95" t="s">
        <v>22</v>
      </c>
      <c r="C26" s="96">
        <v>1</v>
      </c>
      <c r="D26" s="96">
        <v>6</v>
      </c>
      <c r="E26" s="97">
        <v>6</v>
      </c>
      <c r="F26" s="135" t="s">
        <v>4</v>
      </c>
      <c r="G26" s="135" t="s">
        <v>4</v>
      </c>
      <c r="H26" s="98">
        <f t="shared" si="1"/>
        <v>36</v>
      </c>
      <c r="I26" s="106"/>
      <c r="J26" s="106"/>
      <c r="K26" s="97"/>
      <c r="L26" s="107"/>
    </row>
    <row r="27" spans="1:12" s="69" customFormat="1" ht="15.75">
      <c r="A27" s="79"/>
      <c r="B27" s="80" t="s">
        <v>18</v>
      </c>
      <c r="C27" s="81">
        <v>1</v>
      </c>
      <c r="D27" s="81">
        <v>6</v>
      </c>
      <c r="E27" s="82">
        <v>6</v>
      </c>
      <c r="F27" s="134" t="s">
        <v>4</v>
      </c>
      <c r="G27" s="134" t="s">
        <v>4</v>
      </c>
      <c r="H27" s="83">
        <f t="shared" si="1"/>
        <v>36</v>
      </c>
      <c r="I27" s="102"/>
      <c r="J27" s="102"/>
      <c r="K27" s="82"/>
      <c r="L27" s="103"/>
    </row>
    <row r="28" spans="1:12" s="69" customFormat="1" ht="15.75">
      <c r="A28" s="73"/>
      <c r="B28" s="84"/>
      <c r="C28" s="85"/>
      <c r="D28" s="85"/>
      <c r="E28" s="86"/>
      <c r="F28" s="86"/>
      <c r="G28" s="86"/>
      <c r="H28" s="87"/>
      <c r="I28" s="104"/>
      <c r="J28" s="104"/>
      <c r="K28" s="86"/>
      <c r="L28" s="105"/>
    </row>
    <row r="29" spans="1:12" s="69" customFormat="1" ht="15.75">
      <c r="A29" s="88"/>
      <c r="B29" s="89"/>
      <c r="C29" s="90"/>
      <c r="D29" s="90"/>
      <c r="E29" s="91"/>
      <c r="F29" s="91"/>
      <c r="G29" s="91"/>
      <c r="H29" s="92">
        <f>SUM(H25:H28)</f>
        <v>72</v>
      </c>
      <c r="I29" s="88" t="s">
        <v>26</v>
      </c>
      <c r="J29" s="88"/>
      <c r="K29" s="91"/>
      <c r="L29" s="99"/>
    </row>
    <row r="30" spans="1:12" s="69" customFormat="1" ht="15.75">
      <c r="A30" s="99" t="s">
        <v>29</v>
      </c>
      <c r="B30" s="75" t="s">
        <v>30</v>
      </c>
      <c r="C30" s="94"/>
      <c r="D30" s="94"/>
      <c r="E30" s="94"/>
      <c r="F30" s="94"/>
      <c r="G30" s="94"/>
      <c r="H30" s="77"/>
      <c r="I30" s="108"/>
      <c r="J30" s="108"/>
      <c r="K30" s="77"/>
      <c r="L30" s="101"/>
    </row>
    <row r="31" spans="1:12" s="69" customFormat="1" ht="15.75">
      <c r="A31" s="72"/>
      <c r="B31" s="95" t="s">
        <v>22</v>
      </c>
      <c r="C31" s="96">
        <v>1</v>
      </c>
      <c r="D31" s="96">
        <v>6</v>
      </c>
      <c r="E31" s="97">
        <v>6</v>
      </c>
      <c r="F31" s="135" t="s">
        <v>4</v>
      </c>
      <c r="G31" s="135" t="s">
        <v>4</v>
      </c>
      <c r="H31" s="98">
        <f t="shared" ref="H31:H37" si="2">ROUND(E31*D31*C31,2)</f>
        <v>36</v>
      </c>
      <c r="I31" s="106"/>
      <c r="J31" s="106"/>
      <c r="K31" s="97"/>
      <c r="L31" s="107"/>
    </row>
    <row r="32" spans="1:12" s="69" customFormat="1" ht="15.75">
      <c r="A32" s="79"/>
      <c r="B32" s="80" t="s">
        <v>18</v>
      </c>
      <c r="C32" s="81">
        <v>1</v>
      </c>
      <c r="D32" s="81">
        <v>6</v>
      </c>
      <c r="E32" s="82">
        <v>6</v>
      </c>
      <c r="F32" s="134" t="s">
        <v>4</v>
      </c>
      <c r="G32" s="134" t="s">
        <v>4</v>
      </c>
      <c r="H32" s="83">
        <f t="shared" si="2"/>
        <v>36</v>
      </c>
      <c r="I32" s="102"/>
      <c r="J32" s="102"/>
      <c r="K32" s="82"/>
      <c r="L32" s="103"/>
    </row>
    <row r="33" spans="1:12" s="69" customFormat="1" ht="15.75">
      <c r="A33" s="73"/>
      <c r="B33" s="84"/>
      <c r="C33" s="85"/>
      <c r="D33" s="85"/>
      <c r="E33" s="86"/>
      <c r="F33" s="86"/>
      <c r="G33" s="86"/>
      <c r="H33" s="87"/>
      <c r="I33" s="104"/>
      <c r="J33" s="104"/>
      <c r="K33" s="86"/>
      <c r="L33" s="105"/>
    </row>
    <row r="34" spans="1:12" s="69" customFormat="1" ht="15.75">
      <c r="A34" s="88"/>
      <c r="B34" s="89"/>
      <c r="C34" s="90"/>
      <c r="D34" s="90"/>
      <c r="E34" s="91"/>
      <c r="F34" s="91"/>
      <c r="G34" s="91"/>
      <c r="H34" s="92">
        <f>SUM(H30:H33)</f>
        <v>72</v>
      </c>
      <c r="I34" s="88" t="s">
        <v>26</v>
      </c>
      <c r="J34" s="88"/>
      <c r="K34" s="91"/>
      <c r="L34" s="99"/>
    </row>
    <row r="35" spans="1:12" s="69" customFormat="1" ht="30">
      <c r="A35" s="74">
        <v>5</v>
      </c>
      <c r="B35" s="75" t="s">
        <v>31</v>
      </c>
      <c r="C35" s="94"/>
      <c r="D35" s="94"/>
      <c r="E35" s="94"/>
      <c r="F35" s="94"/>
      <c r="G35" s="94"/>
      <c r="H35" s="77"/>
      <c r="I35" s="108"/>
      <c r="J35" s="108"/>
      <c r="K35" s="77"/>
      <c r="L35" s="101"/>
    </row>
    <row r="36" spans="1:12" s="69" customFormat="1" ht="15.75">
      <c r="A36" s="72"/>
      <c r="B36" s="95" t="s">
        <v>22</v>
      </c>
      <c r="C36" s="96">
        <v>1</v>
      </c>
      <c r="D36" s="96">
        <v>6</v>
      </c>
      <c r="E36" s="97">
        <v>1</v>
      </c>
      <c r="F36" s="135" t="s">
        <v>4</v>
      </c>
      <c r="G36" s="135" t="s">
        <v>4</v>
      </c>
      <c r="H36" s="98">
        <f t="shared" si="2"/>
        <v>6</v>
      </c>
      <c r="I36" s="106"/>
      <c r="J36" s="106"/>
      <c r="K36" s="97"/>
      <c r="L36" s="107"/>
    </row>
    <row r="37" spans="1:12" s="69" customFormat="1" ht="15.75">
      <c r="A37" s="79"/>
      <c r="B37" s="80" t="s">
        <v>18</v>
      </c>
      <c r="C37" s="81">
        <v>1</v>
      </c>
      <c r="D37" s="81">
        <v>6</v>
      </c>
      <c r="E37" s="82">
        <v>1</v>
      </c>
      <c r="F37" s="134" t="s">
        <v>4</v>
      </c>
      <c r="G37" s="134" t="s">
        <v>4</v>
      </c>
      <c r="H37" s="83">
        <f t="shared" si="2"/>
        <v>6</v>
      </c>
      <c r="I37" s="102"/>
      <c r="J37" s="102"/>
      <c r="K37" s="82"/>
      <c r="L37" s="103"/>
    </row>
    <row r="38" spans="1:12" s="69" customFormat="1" ht="15.75">
      <c r="A38" s="73"/>
      <c r="B38" s="84"/>
      <c r="C38" s="85"/>
      <c r="D38" s="85"/>
      <c r="E38" s="86"/>
      <c r="F38" s="86"/>
      <c r="G38" s="86"/>
      <c r="H38" s="87"/>
      <c r="I38" s="104"/>
      <c r="J38" s="104"/>
      <c r="K38" s="86"/>
      <c r="L38" s="105"/>
    </row>
    <row r="39" spans="1:12" s="69" customFormat="1" ht="15.75">
      <c r="A39" s="88"/>
      <c r="B39" s="89"/>
      <c r="C39" s="90"/>
      <c r="D39" s="90"/>
      <c r="E39" s="91"/>
      <c r="F39" s="91"/>
      <c r="G39" s="91"/>
      <c r="H39" s="92">
        <f>SUM(H35:H38)</f>
        <v>12</v>
      </c>
      <c r="I39" s="88" t="s">
        <v>32</v>
      </c>
      <c r="J39" s="88"/>
      <c r="K39" s="91"/>
      <c r="L39" s="99"/>
    </row>
    <row r="40" spans="1:12" s="69" customFormat="1" ht="15.75">
      <c r="A40" s="74">
        <v>6</v>
      </c>
      <c r="B40" s="75" t="s">
        <v>33</v>
      </c>
      <c r="C40" s="94"/>
      <c r="D40" s="94"/>
      <c r="E40" s="94"/>
      <c r="F40" s="94"/>
      <c r="G40" s="94"/>
      <c r="H40" s="94"/>
      <c r="I40" s="94"/>
      <c r="J40" s="94"/>
      <c r="K40" s="94"/>
      <c r="L40" s="94"/>
    </row>
    <row r="41" spans="1:12" s="69" customFormat="1" ht="15.75">
      <c r="A41" s="99" t="s">
        <v>24</v>
      </c>
      <c r="B41" s="75" t="s">
        <v>34</v>
      </c>
      <c r="C41" s="94"/>
      <c r="D41" s="94"/>
      <c r="E41" s="94"/>
      <c r="F41" s="94"/>
      <c r="G41" s="94"/>
      <c r="H41" s="77"/>
      <c r="I41" s="108"/>
      <c r="J41" s="108"/>
      <c r="K41" s="77"/>
      <c r="L41" s="101"/>
    </row>
    <row r="42" spans="1:12" s="69" customFormat="1" ht="15.75">
      <c r="A42" s="72"/>
      <c r="B42" s="95" t="s">
        <v>22</v>
      </c>
      <c r="C42" s="96">
        <v>1</v>
      </c>
      <c r="D42" s="96">
        <v>6</v>
      </c>
      <c r="E42" s="97">
        <v>2</v>
      </c>
      <c r="F42" s="97">
        <v>2</v>
      </c>
      <c r="G42" s="135" t="s">
        <v>4</v>
      </c>
      <c r="H42" s="98">
        <f>ROUND(F42*E42*D42*C42,2)</f>
        <v>24</v>
      </c>
      <c r="I42" s="106"/>
      <c r="J42" s="106"/>
      <c r="K42" s="97"/>
      <c r="L42" s="107"/>
    </row>
    <row r="43" spans="1:12" s="69" customFormat="1" ht="15.75">
      <c r="A43" s="73"/>
      <c r="B43" s="84"/>
      <c r="C43" s="85"/>
      <c r="D43" s="85"/>
      <c r="E43" s="86"/>
      <c r="F43" s="86"/>
      <c r="G43" s="86"/>
      <c r="H43" s="87"/>
      <c r="I43" s="104"/>
      <c r="J43" s="104"/>
      <c r="K43" s="86"/>
      <c r="L43" s="105"/>
    </row>
    <row r="44" spans="1:12" s="69" customFormat="1" ht="15.75">
      <c r="A44" s="88"/>
      <c r="B44" s="89"/>
      <c r="C44" s="90"/>
      <c r="D44" s="90"/>
      <c r="E44" s="91"/>
      <c r="F44" s="91"/>
      <c r="G44" s="91"/>
      <c r="H44" s="92">
        <f>SUM(H41:H43)</f>
        <v>24</v>
      </c>
      <c r="I44" s="88" t="s">
        <v>35</v>
      </c>
      <c r="J44" s="88"/>
      <c r="K44" s="91"/>
      <c r="L44" s="99"/>
    </row>
    <row r="45" spans="1:12" s="69" customFormat="1" ht="15.75">
      <c r="A45" s="74">
        <v>7</v>
      </c>
      <c r="B45" s="75" t="s">
        <v>36</v>
      </c>
      <c r="C45" s="94"/>
      <c r="D45" s="94"/>
      <c r="E45" s="94"/>
      <c r="F45" s="94"/>
      <c r="G45" s="94"/>
      <c r="H45" s="94"/>
      <c r="I45" s="108"/>
      <c r="J45" s="108"/>
      <c r="K45" s="94"/>
      <c r="L45" s="94"/>
    </row>
    <row r="46" spans="1:12" s="69" customFormat="1" ht="45">
      <c r="A46" s="99" t="s">
        <v>24</v>
      </c>
      <c r="B46" s="75" t="s">
        <v>37</v>
      </c>
      <c r="C46" s="94"/>
      <c r="D46" s="94"/>
      <c r="E46" s="94"/>
      <c r="F46" s="94"/>
      <c r="G46" s="94"/>
      <c r="H46" s="77"/>
      <c r="I46" s="108"/>
      <c r="J46" s="108"/>
      <c r="K46" s="77"/>
      <c r="L46" s="101"/>
    </row>
    <row r="47" spans="1:12" s="69" customFormat="1" ht="15.75">
      <c r="A47" s="72"/>
      <c r="B47" s="95" t="s">
        <v>22</v>
      </c>
      <c r="C47" s="96">
        <v>1</v>
      </c>
      <c r="D47" s="96">
        <v>6</v>
      </c>
      <c r="E47" s="97">
        <v>1</v>
      </c>
      <c r="F47" s="135" t="s">
        <v>4</v>
      </c>
      <c r="G47" s="135" t="s">
        <v>4</v>
      </c>
      <c r="H47" s="98">
        <f>ROUND(E47*D47*C47,2)</f>
        <v>6</v>
      </c>
      <c r="I47" s="106"/>
      <c r="J47" s="106"/>
      <c r="K47" s="97"/>
      <c r="L47" s="107"/>
    </row>
    <row r="48" spans="1:12" s="69" customFormat="1" ht="15.75">
      <c r="A48" s="73"/>
      <c r="B48" s="84"/>
      <c r="C48" s="85"/>
      <c r="D48" s="85"/>
      <c r="E48" s="86"/>
      <c r="F48" s="86"/>
      <c r="G48" s="86"/>
      <c r="H48" s="87"/>
      <c r="I48" s="104"/>
      <c r="J48" s="104"/>
      <c r="K48" s="86"/>
      <c r="L48" s="105"/>
    </row>
    <row r="49" spans="1:12" s="69" customFormat="1" ht="15.75">
      <c r="A49" s="88"/>
      <c r="B49" s="89"/>
      <c r="C49" s="90"/>
      <c r="D49" s="90"/>
      <c r="E49" s="91"/>
      <c r="F49" s="91"/>
      <c r="G49" s="91"/>
      <c r="H49" s="92">
        <f>SUM(H46:H48)</f>
        <v>6</v>
      </c>
      <c r="I49" s="88" t="s">
        <v>38</v>
      </c>
      <c r="J49" s="88"/>
      <c r="K49" s="91"/>
      <c r="L49" s="99"/>
    </row>
    <row r="50" spans="1:12" s="69" customFormat="1" ht="15.75">
      <c r="A50" s="99" t="s">
        <v>27</v>
      </c>
      <c r="B50" s="75" t="s">
        <v>39</v>
      </c>
      <c r="C50" s="94"/>
      <c r="D50" s="94"/>
      <c r="E50" s="94"/>
      <c r="F50" s="94"/>
      <c r="G50" s="94"/>
      <c r="H50" s="77"/>
      <c r="I50" s="108"/>
      <c r="J50" s="108"/>
      <c r="K50" s="77"/>
      <c r="L50" s="101"/>
    </row>
    <row r="51" spans="1:12" s="69" customFormat="1" ht="15.75">
      <c r="A51" s="72"/>
      <c r="B51" s="95" t="s">
        <v>22</v>
      </c>
      <c r="C51" s="96">
        <v>1</v>
      </c>
      <c r="D51" s="96">
        <v>2</v>
      </c>
      <c r="E51" s="97">
        <v>1</v>
      </c>
      <c r="F51" s="135" t="s">
        <v>4</v>
      </c>
      <c r="G51" s="135" t="s">
        <v>4</v>
      </c>
      <c r="H51" s="98">
        <f>ROUND(E51*D51*C51,2)</f>
        <v>2</v>
      </c>
      <c r="I51" s="106"/>
      <c r="J51" s="106"/>
      <c r="K51" s="97"/>
      <c r="L51" s="107"/>
    </row>
    <row r="52" spans="1:12" s="69" customFormat="1" ht="15.75">
      <c r="A52" s="73"/>
      <c r="B52" s="84"/>
      <c r="C52" s="85"/>
      <c r="D52" s="85"/>
      <c r="E52" s="86"/>
      <c r="F52" s="86"/>
      <c r="G52" s="86"/>
      <c r="H52" s="87"/>
      <c r="I52" s="104"/>
      <c r="J52" s="104"/>
      <c r="K52" s="86"/>
      <c r="L52" s="105"/>
    </row>
    <row r="53" spans="1:12" s="69" customFormat="1" ht="15.75">
      <c r="A53" s="88"/>
      <c r="B53" s="89"/>
      <c r="C53" s="90"/>
      <c r="D53" s="90"/>
      <c r="E53" s="91"/>
      <c r="F53" s="91"/>
      <c r="G53" s="91"/>
      <c r="H53" s="92">
        <f>SUM(H50:H52)</f>
        <v>2</v>
      </c>
      <c r="I53" s="88" t="s">
        <v>38</v>
      </c>
      <c r="J53" s="88"/>
      <c r="K53" s="91"/>
      <c r="L53" s="99"/>
    </row>
    <row r="54" spans="1:12" s="69" customFormat="1" ht="15.75">
      <c r="A54" s="99" t="s">
        <v>29</v>
      </c>
      <c r="B54" s="75" t="s">
        <v>40</v>
      </c>
      <c r="C54" s="94"/>
      <c r="D54" s="94"/>
      <c r="E54" s="94"/>
      <c r="F54" s="94"/>
      <c r="G54" s="94"/>
      <c r="H54" s="77"/>
      <c r="I54" s="108"/>
      <c r="J54" s="108"/>
      <c r="K54" s="77"/>
      <c r="L54" s="101"/>
    </row>
    <row r="55" spans="1:12" s="69" customFormat="1" ht="15.75">
      <c r="A55" s="72"/>
      <c r="B55" s="95" t="s">
        <v>22</v>
      </c>
      <c r="C55" s="96">
        <v>1</v>
      </c>
      <c r="D55" s="96">
        <v>6</v>
      </c>
      <c r="E55" s="97">
        <v>1</v>
      </c>
      <c r="F55" s="135" t="s">
        <v>4</v>
      </c>
      <c r="G55" s="135" t="s">
        <v>4</v>
      </c>
      <c r="H55" s="98">
        <f>ROUND(E55*D55*C55,2)</f>
        <v>6</v>
      </c>
      <c r="I55" s="106"/>
      <c r="J55" s="106"/>
      <c r="K55" s="97"/>
      <c r="L55" s="107"/>
    </row>
    <row r="56" spans="1:12" s="69" customFormat="1" ht="15.75">
      <c r="A56" s="73"/>
      <c r="B56" s="84"/>
      <c r="C56" s="85"/>
      <c r="D56" s="85"/>
      <c r="E56" s="86"/>
      <c r="F56" s="86"/>
      <c r="G56" s="86"/>
      <c r="H56" s="87"/>
      <c r="I56" s="104"/>
      <c r="J56" s="104"/>
      <c r="K56" s="86"/>
      <c r="L56" s="105"/>
    </row>
    <row r="57" spans="1:12" s="69" customFormat="1" ht="15.75">
      <c r="A57" s="88"/>
      <c r="B57" s="89"/>
      <c r="C57" s="90"/>
      <c r="D57" s="90"/>
      <c r="E57" s="91"/>
      <c r="F57" s="91"/>
      <c r="G57" s="91"/>
      <c r="H57" s="92">
        <f>SUM(H54:H56)</f>
        <v>6</v>
      </c>
      <c r="I57" s="88" t="s">
        <v>38</v>
      </c>
      <c r="J57" s="88"/>
      <c r="K57" s="91"/>
      <c r="L57" s="99"/>
    </row>
    <row r="58" spans="1:12" s="69" customFormat="1" ht="15.75">
      <c r="A58" s="99" t="s">
        <v>41</v>
      </c>
      <c r="B58" s="75" t="s">
        <v>42</v>
      </c>
      <c r="C58" s="94"/>
      <c r="D58" s="94"/>
      <c r="E58" s="94"/>
      <c r="F58" s="94"/>
      <c r="G58" s="94"/>
      <c r="H58" s="77"/>
      <c r="I58" s="108"/>
      <c r="J58" s="108"/>
      <c r="K58" s="77"/>
      <c r="L58" s="101"/>
    </row>
    <row r="59" spans="1:12" s="69" customFormat="1" ht="15.75">
      <c r="A59" s="72"/>
      <c r="B59" s="95" t="s">
        <v>22</v>
      </c>
      <c r="C59" s="96">
        <v>1</v>
      </c>
      <c r="D59" s="96">
        <v>6</v>
      </c>
      <c r="E59" s="97">
        <v>1</v>
      </c>
      <c r="F59" s="135" t="s">
        <v>4</v>
      </c>
      <c r="G59" s="135" t="s">
        <v>4</v>
      </c>
      <c r="H59" s="98">
        <f>ROUND(E59*D59*C59,2)</f>
        <v>6</v>
      </c>
      <c r="I59" s="106"/>
      <c r="J59" s="106"/>
      <c r="K59" s="97"/>
      <c r="L59" s="107"/>
    </row>
    <row r="60" spans="1:12" s="69" customFormat="1" ht="15.75">
      <c r="A60" s="73"/>
      <c r="B60" s="84"/>
      <c r="C60" s="85"/>
      <c r="D60" s="85"/>
      <c r="E60" s="86"/>
      <c r="F60" s="86"/>
      <c r="G60" s="86"/>
      <c r="H60" s="87"/>
      <c r="I60" s="104"/>
      <c r="J60" s="104"/>
      <c r="K60" s="86"/>
      <c r="L60" s="105"/>
    </row>
    <row r="61" spans="1:12" s="69" customFormat="1" ht="15.75">
      <c r="A61" s="88"/>
      <c r="B61" s="89"/>
      <c r="C61" s="90"/>
      <c r="D61" s="90"/>
      <c r="E61" s="91"/>
      <c r="F61" s="91"/>
      <c r="G61" s="91"/>
      <c r="H61" s="92">
        <f>SUM(H58:H60)</f>
        <v>6</v>
      </c>
      <c r="I61" s="88" t="s">
        <v>38</v>
      </c>
      <c r="J61" s="88"/>
      <c r="K61" s="91"/>
      <c r="L61" s="99"/>
    </row>
    <row r="62" spans="1:12" s="69" customFormat="1" ht="15.75">
      <c r="A62" s="99" t="s">
        <v>43</v>
      </c>
      <c r="B62" s="75" t="s">
        <v>44</v>
      </c>
      <c r="C62" s="94"/>
      <c r="D62" s="94"/>
      <c r="E62" s="94"/>
      <c r="F62" s="94"/>
      <c r="G62" s="94"/>
      <c r="H62" s="77"/>
      <c r="I62" s="108"/>
      <c r="J62" s="108"/>
      <c r="K62" s="77"/>
      <c r="L62" s="101"/>
    </row>
    <row r="63" spans="1:12" s="69" customFormat="1" ht="15.75">
      <c r="A63" s="72"/>
      <c r="B63" s="95" t="s">
        <v>22</v>
      </c>
      <c r="C63" s="96">
        <v>1</v>
      </c>
      <c r="D63" s="96">
        <v>6</v>
      </c>
      <c r="E63" s="97">
        <v>1</v>
      </c>
      <c r="F63" s="135" t="s">
        <v>4</v>
      </c>
      <c r="G63" s="135" t="s">
        <v>4</v>
      </c>
      <c r="H63" s="98">
        <f>ROUND(E63*D63*C63,2)</f>
        <v>6</v>
      </c>
      <c r="I63" s="106"/>
      <c r="J63" s="106"/>
      <c r="K63" s="97"/>
      <c r="L63" s="107"/>
    </row>
    <row r="64" spans="1:12" s="69" customFormat="1" ht="15.75">
      <c r="A64" s="73"/>
      <c r="B64" s="84"/>
      <c r="C64" s="85"/>
      <c r="D64" s="85"/>
      <c r="E64" s="86"/>
      <c r="F64" s="86"/>
      <c r="G64" s="86"/>
      <c r="H64" s="87"/>
      <c r="I64" s="104"/>
      <c r="J64" s="104"/>
      <c r="K64" s="86"/>
      <c r="L64" s="105"/>
    </row>
    <row r="65" spans="1:12" s="69" customFormat="1" ht="15.75">
      <c r="A65" s="88"/>
      <c r="B65" s="89"/>
      <c r="C65" s="90"/>
      <c r="D65" s="90"/>
      <c r="E65" s="91"/>
      <c r="F65" s="91"/>
      <c r="G65" s="91"/>
      <c r="H65" s="92">
        <f>SUM(H62:H64)</f>
        <v>6</v>
      </c>
      <c r="I65" s="88" t="s">
        <v>38</v>
      </c>
      <c r="J65" s="88"/>
      <c r="K65" s="91"/>
      <c r="L65" s="99"/>
    </row>
    <row r="66" spans="1:12" s="69" customFormat="1" ht="15.75">
      <c r="A66" s="99" t="s">
        <v>45</v>
      </c>
      <c r="B66" s="75" t="s">
        <v>46</v>
      </c>
      <c r="C66" s="94"/>
      <c r="D66" s="94"/>
      <c r="E66" s="94"/>
      <c r="F66" s="94"/>
      <c r="G66" s="94"/>
      <c r="H66" s="77"/>
      <c r="I66" s="108"/>
      <c r="J66" s="108"/>
      <c r="K66" s="77"/>
      <c r="L66" s="101"/>
    </row>
    <row r="67" spans="1:12" s="69" customFormat="1" ht="15.75">
      <c r="A67" s="72"/>
      <c r="B67" s="95" t="s">
        <v>22</v>
      </c>
      <c r="C67" s="96">
        <v>1</v>
      </c>
      <c r="D67" s="96">
        <v>6</v>
      </c>
      <c r="E67" s="97">
        <v>1</v>
      </c>
      <c r="F67" s="135" t="s">
        <v>4</v>
      </c>
      <c r="G67" s="135" t="s">
        <v>4</v>
      </c>
      <c r="H67" s="98">
        <f>ROUND(E67*D67*C67,2)</f>
        <v>6</v>
      </c>
      <c r="I67" s="106"/>
      <c r="J67" s="106"/>
      <c r="K67" s="97"/>
      <c r="L67" s="107"/>
    </row>
    <row r="68" spans="1:12" s="69" customFormat="1" ht="15.75">
      <c r="A68" s="73"/>
      <c r="B68" s="84"/>
      <c r="C68" s="85"/>
      <c r="D68" s="85"/>
      <c r="E68" s="86"/>
      <c r="F68" s="86"/>
      <c r="G68" s="86"/>
      <c r="H68" s="87"/>
      <c r="I68" s="104"/>
      <c r="J68" s="104"/>
      <c r="K68" s="86"/>
      <c r="L68" s="105"/>
    </row>
    <row r="69" spans="1:12" s="69" customFormat="1" ht="15.75">
      <c r="A69" s="88"/>
      <c r="B69" s="89"/>
      <c r="C69" s="90"/>
      <c r="D69" s="90"/>
      <c r="E69" s="91"/>
      <c r="F69" s="91"/>
      <c r="G69" s="91"/>
      <c r="H69" s="92">
        <f>SUM(H66:H68)</f>
        <v>6</v>
      </c>
      <c r="I69" s="88" t="s">
        <v>38</v>
      </c>
      <c r="J69" s="88"/>
      <c r="K69" s="91"/>
      <c r="L69" s="99"/>
    </row>
    <row r="70" spans="1:12" s="69" customFormat="1" ht="15.75">
      <c r="A70" s="99" t="s">
        <v>47</v>
      </c>
      <c r="B70" s="133" t="s">
        <v>48</v>
      </c>
      <c r="C70" s="94"/>
      <c r="D70" s="94"/>
      <c r="E70" s="94"/>
      <c r="F70" s="94"/>
      <c r="G70" s="94"/>
      <c r="H70" s="77"/>
      <c r="I70" s="108"/>
      <c r="J70" s="108"/>
      <c r="K70" s="77"/>
      <c r="L70" s="101"/>
    </row>
    <row r="71" spans="1:12" s="69" customFormat="1" ht="15.75">
      <c r="A71" s="72"/>
      <c r="B71" s="95" t="s">
        <v>22</v>
      </c>
      <c r="C71" s="96">
        <v>1</v>
      </c>
      <c r="D71" s="96">
        <v>6</v>
      </c>
      <c r="E71" s="97">
        <v>14</v>
      </c>
      <c r="F71" s="135" t="s">
        <v>4</v>
      </c>
      <c r="G71" s="135" t="s">
        <v>4</v>
      </c>
      <c r="H71" s="98">
        <f>ROUND(E71*D71*C71,2)</f>
        <v>84</v>
      </c>
      <c r="I71" s="106"/>
      <c r="J71" s="106"/>
      <c r="K71" s="97"/>
      <c r="L71" s="107"/>
    </row>
    <row r="72" spans="1:12" s="69" customFormat="1" ht="15.75">
      <c r="A72" s="73"/>
      <c r="B72" s="84"/>
      <c r="C72" s="85"/>
      <c r="D72" s="85"/>
      <c r="E72" s="86"/>
      <c r="F72" s="86"/>
      <c r="G72" s="86"/>
      <c r="H72" s="87"/>
      <c r="I72" s="104"/>
      <c r="J72" s="104"/>
      <c r="K72" s="86"/>
      <c r="L72" s="105"/>
    </row>
    <row r="73" spans="1:12" s="69" customFormat="1" ht="15.75">
      <c r="A73" s="88"/>
      <c r="B73" s="89"/>
      <c r="C73" s="90"/>
      <c r="D73" s="90"/>
      <c r="E73" s="91"/>
      <c r="F73" s="91"/>
      <c r="G73" s="91"/>
      <c r="H73" s="92">
        <f>SUM(H70:H72)</f>
        <v>84</v>
      </c>
      <c r="I73" s="88" t="s">
        <v>38</v>
      </c>
      <c r="J73" s="88"/>
      <c r="K73" s="91"/>
      <c r="L73" s="99"/>
    </row>
    <row r="74" spans="1:12" s="69" customFormat="1" ht="15.75">
      <c r="A74" s="99" t="s">
        <v>49</v>
      </c>
      <c r="B74" s="75" t="s">
        <v>50</v>
      </c>
      <c r="C74" s="94"/>
      <c r="D74" s="94"/>
      <c r="E74" s="94"/>
      <c r="F74" s="94"/>
      <c r="G74" s="94"/>
      <c r="H74" s="77"/>
      <c r="I74" s="108"/>
      <c r="J74" s="108"/>
      <c r="K74" s="77"/>
      <c r="L74" s="101"/>
    </row>
    <row r="75" spans="1:12" s="69" customFormat="1" ht="15.75">
      <c r="A75" s="72"/>
      <c r="B75" s="95" t="s">
        <v>22</v>
      </c>
      <c r="C75" s="96">
        <v>1</v>
      </c>
      <c r="D75" s="96">
        <v>6</v>
      </c>
      <c r="E75" s="97">
        <v>1</v>
      </c>
      <c r="F75" s="135" t="s">
        <v>4</v>
      </c>
      <c r="G75" s="135" t="s">
        <v>4</v>
      </c>
      <c r="H75" s="98">
        <f t="shared" ref="H75:H80" si="3">ROUND(E75*D75*C75,2)</f>
        <v>6</v>
      </c>
      <c r="I75" s="106"/>
      <c r="J75" s="106"/>
      <c r="K75" s="97"/>
      <c r="L75" s="107"/>
    </row>
    <row r="76" spans="1:12" s="69" customFormat="1" ht="15.75">
      <c r="A76" s="73"/>
      <c r="B76" s="84"/>
      <c r="C76" s="85"/>
      <c r="D76" s="85"/>
      <c r="E76" s="86"/>
      <c r="F76" s="86"/>
      <c r="G76" s="86"/>
      <c r="H76" s="87"/>
      <c r="I76" s="104"/>
      <c r="J76" s="104"/>
      <c r="K76" s="86"/>
      <c r="L76" s="107"/>
    </row>
    <row r="77" spans="1:12" s="69" customFormat="1" ht="15.75">
      <c r="A77" s="88"/>
      <c r="B77" s="89"/>
      <c r="C77" s="90"/>
      <c r="D77" s="90"/>
      <c r="E77" s="91"/>
      <c r="F77" s="91"/>
      <c r="G77" s="91"/>
      <c r="H77" s="92">
        <f>SUM(H74:H76)</f>
        <v>6</v>
      </c>
      <c r="I77" s="88" t="s">
        <v>38</v>
      </c>
      <c r="J77" s="88"/>
      <c r="K77" s="91"/>
      <c r="L77" s="99"/>
    </row>
    <row r="78" spans="1:12" s="69" customFormat="1" ht="15.75">
      <c r="A78" s="99" t="s">
        <v>51</v>
      </c>
      <c r="B78" s="75" t="s">
        <v>52</v>
      </c>
      <c r="C78" s="94"/>
      <c r="D78" s="94"/>
      <c r="E78" s="94"/>
      <c r="F78" s="94"/>
      <c r="G78" s="94"/>
      <c r="H78" s="77"/>
      <c r="I78" s="108"/>
      <c r="J78" s="108"/>
      <c r="K78" s="77"/>
      <c r="L78" s="101"/>
    </row>
    <row r="79" spans="1:12" s="69" customFormat="1" ht="15.75">
      <c r="A79" s="79"/>
      <c r="B79" s="80" t="s">
        <v>53</v>
      </c>
      <c r="C79" s="81">
        <v>4</v>
      </c>
      <c r="D79" s="81">
        <v>6</v>
      </c>
      <c r="E79" s="82">
        <v>4</v>
      </c>
      <c r="F79" s="134" t="s">
        <v>4</v>
      </c>
      <c r="G79" s="134" t="s">
        <v>4</v>
      </c>
      <c r="H79" s="83">
        <f t="shared" si="3"/>
        <v>96</v>
      </c>
      <c r="I79" s="102"/>
      <c r="J79" s="102"/>
      <c r="K79" s="82"/>
      <c r="L79" s="103"/>
    </row>
    <row r="80" spans="1:12" s="69" customFormat="1" ht="15.75">
      <c r="A80" s="79"/>
      <c r="B80" s="80" t="s">
        <v>54</v>
      </c>
      <c r="C80" s="81">
        <v>1</v>
      </c>
      <c r="D80" s="81">
        <v>6</v>
      </c>
      <c r="E80" s="82">
        <v>45</v>
      </c>
      <c r="F80" s="134" t="s">
        <v>4</v>
      </c>
      <c r="G80" s="134" t="s">
        <v>4</v>
      </c>
      <c r="H80" s="83">
        <f t="shared" si="3"/>
        <v>270</v>
      </c>
      <c r="I80" s="102"/>
      <c r="J80" s="102"/>
      <c r="K80" s="82"/>
      <c r="L80" s="103"/>
    </row>
    <row r="81" spans="1:12" s="69" customFormat="1" ht="15.75">
      <c r="A81" s="73"/>
      <c r="B81" s="84"/>
      <c r="C81" s="85"/>
      <c r="D81" s="85"/>
      <c r="E81" s="86"/>
      <c r="F81" s="86"/>
      <c r="G81" s="86"/>
      <c r="H81" s="87"/>
      <c r="I81" s="104"/>
      <c r="J81" s="104"/>
      <c r="K81" s="86"/>
      <c r="L81" s="103"/>
    </row>
    <row r="82" spans="1:12" s="69" customFormat="1" ht="15.75">
      <c r="A82" s="88"/>
      <c r="B82" s="89"/>
      <c r="C82" s="90"/>
      <c r="D82" s="90"/>
      <c r="E82" s="91"/>
      <c r="F82" s="91"/>
      <c r="G82" s="91"/>
      <c r="H82" s="92">
        <f>SUM(H78:H81)</f>
        <v>366</v>
      </c>
      <c r="I82" s="88" t="s">
        <v>55</v>
      </c>
      <c r="J82" s="88"/>
      <c r="K82" s="91"/>
      <c r="L82" s="99"/>
    </row>
    <row r="83" spans="1:12" s="69" customFormat="1" ht="30">
      <c r="A83" s="99" t="s">
        <v>56</v>
      </c>
      <c r="B83" s="75" t="s">
        <v>57</v>
      </c>
      <c r="C83" s="94"/>
      <c r="D83" s="94"/>
      <c r="E83" s="94"/>
      <c r="F83" s="94"/>
      <c r="G83" s="94"/>
      <c r="H83" s="77"/>
      <c r="I83" s="108"/>
      <c r="J83" s="108"/>
      <c r="K83" s="77"/>
      <c r="L83" s="101"/>
    </row>
    <row r="84" spans="1:12" s="69" customFormat="1" ht="15.75">
      <c r="A84" s="72"/>
      <c r="B84" s="95" t="s">
        <v>22</v>
      </c>
      <c r="C84" s="96">
        <v>1</v>
      </c>
      <c r="D84" s="96">
        <v>6</v>
      </c>
      <c r="E84" s="97">
        <v>20</v>
      </c>
      <c r="F84" s="135" t="s">
        <v>4</v>
      </c>
      <c r="G84" s="135" t="s">
        <v>4</v>
      </c>
      <c r="H84" s="98">
        <f>ROUND(E84*D84*C84,2)</f>
        <v>120</v>
      </c>
      <c r="I84" s="106"/>
      <c r="J84" s="106"/>
      <c r="K84" s="97"/>
      <c r="L84" s="107"/>
    </row>
    <row r="85" spans="1:12" s="69" customFormat="1" ht="15.75">
      <c r="A85" s="73"/>
      <c r="B85" s="84"/>
      <c r="C85" s="85"/>
      <c r="D85" s="85"/>
      <c r="E85" s="86"/>
      <c r="F85" s="86"/>
      <c r="G85" s="86"/>
      <c r="H85" s="87"/>
      <c r="I85" s="104"/>
      <c r="J85" s="104"/>
      <c r="K85" s="86"/>
      <c r="L85" s="105"/>
    </row>
    <row r="86" spans="1:12" s="69" customFormat="1" ht="15.75">
      <c r="A86" s="88"/>
      <c r="B86" s="89"/>
      <c r="C86" s="90"/>
      <c r="D86" s="90"/>
      <c r="E86" s="91"/>
      <c r="F86" s="91"/>
      <c r="G86" s="91"/>
      <c r="H86" s="92">
        <f>SUM(H83:H85)</f>
        <v>120</v>
      </c>
      <c r="I86" s="88" t="s">
        <v>58</v>
      </c>
      <c r="J86" s="88"/>
      <c r="K86" s="91"/>
      <c r="L86" s="99"/>
    </row>
    <row r="87" spans="1:12" s="69" customFormat="1" ht="15.75">
      <c r="A87" s="74">
        <v>8</v>
      </c>
      <c r="B87" s="109" t="s">
        <v>59</v>
      </c>
      <c r="C87" s="94"/>
      <c r="D87" s="94"/>
      <c r="E87" s="94"/>
      <c r="F87" s="94"/>
      <c r="G87" s="94"/>
      <c r="H87" s="77"/>
      <c r="I87" s="108"/>
      <c r="J87" s="108"/>
      <c r="K87" s="77"/>
      <c r="L87" s="101"/>
    </row>
    <row r="88" spans="1:12" s="69" customFormat="1" ht="15.75">
      <c r="A88" s="79"/>
      <c r="B88" s="80" t="s">
        <v>18</v>
      </c>
      <c r="C88" s="81">
        <v>1</v>
      </c>
      <c r="D88" s="81">
        <v>6</v>
      </c>
      <c r="E88" s="82">
        <v>1</v>
      </c>
      <c r="F88" s="134" t="s">
        <v>4</v>
      </c>
      <c r="G88" s="134" t="s">
        <v>4</v>
      </c>
      <c r="H88" s="83">
        <f>ROUND(E88*D88*C88,2)</f>
        <v>6</v>
      </c>
      <c r="I88" s="102"/>
      <c r="J88" s="102"/>
      <c r="K88" s="82"/>
      <c r="L88" s="103"/>
    </row>
    <row r="89" spans="1:12" s="69" customFormat="1" ht="15.75">
      <c r="A89" s="73"/>
      <c r="B89" s="84"/>
      <c r="C89" s="85"/>
      <c r="D89" s="85"/>
      <c r="E89" s="86"/>
      <c r="F89" s="86"/>
      <c r="G89" s="86"/>
      <c r="H89" s="87"/>
      <c r="I89" s="104"/>
      <c r="J89" s="104"/>
      <c r="K89" s="86"/>
      <c r="L89" s="105"/>
    </row>
    <row r="90" spans="1:12" s="69" customFormat="1" ht="15.75">
      <c r="A90" s="88"/>
      <c r="B90" s="89"/>
      <c r="C90" s="90"/>
      <c r="D90" s="90"/>
      <c r="E90" s="91"/>
      <c r="F90" s="91"/>
      <c r="G90" s="91"/>
      <c r="H90" s="92">
        <f>SUM(H87:H89)</f>
        <v>6</v>
      </c>
      <c r="I90" s="88" t="s">
        <v>38</v>
      </c>
      <c r="J90" s="88"/>
      <c r="K90" s="91"/>
      <c r="L90" s="99"/>
    </row>
    <row r="91" spans="1:12" s="69" customFormat="1" ht="15.75">
      <c r="A91" s="74">
        <v>9</v>
      </c>
      <c r="B91" s="109" t="s">
        <v>60</v>
      </c>
      <c r="C91" s="94"/>
      <c r="D91" s="94"/>
      <c r="E91" s="94"/>
      <c r="F91" s="94"/>
      <c r="G91" s="94"/>
      <c r="H91" s="77"/>
      <c r="I91" s="108"/>
      <c r="J91" s="108"/>
      <c r="K91" s="77"/>
      <c r="L91" s="101"/>
    </row>
    <row r="92" spans="1:12" s="69" customFormat="1" ht="15.75">
      <c r="A92" s="72"/>
      <c r="B92" s="95" t="s">
        <v>22</v>
      </c>
      <c r="C92" s="96">
        <v>1</v>
      </c>
      <c r="D92" s="96">
        <v>6</v>
      </c>
      <c r="E92" s="97">
        <v>4</v>
      </c>
      <c r="F92" s="135" t="s">
        <v>4</v>
      </c>
      <c r="G92" s="135" t="s">
        <v>4</v>
      </c>
      <c r="H92" s="98">
        <f>ROUND(E92*D92*C92,2)</f>
        <v>24</v>
      </c>
      <c r="I92" s="106"/>
      <c r="J92" s="106"/>
      <c r="K92" s="97"/>
      <c r="L92" s="107"/>
    </row>
    <row r="93" spans="1:12" s="69" customFormat="1" ht="15.75">
      <c r="A93" s="73"/>
      <c r="B93" s="84"/>
      <c r="C93" s="85"/>
      <c r="D93" s="85"/>
      <c r="E93" s="86"/>
      <c r="F93" s="86"/>
      <c r="G93" s="86"/>
      <c r="H93" s="87"/>
      <c r="I93" s="104"/>
      <c r="J93" s="104"/>
      <c r="K93" s="86"/>
      <c r="L93" s="105"/>
    </row>
    <row r="94" spans="1:12" s="69" customFormat="1" ht="15.75">
      <c r="A94" s="88"/>
      <c r="B94" s="89"/>
      <c r="C94" s="90"/>
      <c r="D94" s="90"/>
      <c r="E94" s="91"/>
      <c r="F94" s="91"/>
      <c r="G94" s="91"/>
      <c r="H94" s="92">
        <f>SUM(H91:H93)</f>
        <v>24</v>
      </c>
      <c r="I94" s="88" t="s">
        <v>38</v>
      </c>
      <c r="J94" s="88"/>
      <c r="K94" s="91"/>
      <c r="L94" s="99"/>
    </row>
    <row r="95" spans="1:12" s="69" customFormat="1" ht="15.75">
      <c r="A95" s="110"/>
      <c r="B95" s="110"/>
      <c r="C95" s="110"/>
      <c r="D95" s="110"/>
      <c r="E95" s="110"/>
      <c r="F95" s="110"/>
      <c r="G95" s="110"/>
      <c r="H95" s="110"/>
      <c r="I95" s="110"/>
      <c r="J95" s="110"/>
      <c r="K95" s="110"/>
      <c r="L95" s="110"/>
    </row>
    <row r="96" spans="1:12" s="69" customFormat="1" ht="15.75">
      <c r="A96" s="110"/>
      <c r="B96" s="110"/>
      <c r="C96" s="110"/>
      <c r="D96" s="110"/>
      <c r="E96" s="110"/>
      <c r="F96" s="110"/>
      <c r="G96" s="110"/>
      <c r="H96" s="110"/>
      <c r="I96" s="110"/>
      <c r="J96" s="110"/>
      <c r="K96" s="110"/>
      <c r="L96" s="110"/>
    </row>
    <row r="97" spans="1:12" s="69" customFormat="1" ht="15.75">
      <c r="A97" s="110"/>
      <c r="B97" s="110"/>
      <c r="C97" s="110"/>
      <c r="D97" s="110"/>
      <c r="E97" s="110"/>
      <c r="F97" s="110"/>
      <c r="G97" s="110"/>
      <c r="H97" s="110"/>
      <c r="I97" s="110"/>
      <c r="J97" s="110"/>
      <c r="K97" s="110"/>
      <c r="L97" s="110"/>
    </row>
    <row r="98" spans="1:12" s="69" customFormat="1" ht="15.75">
      <c r="A98" s="110"/>
      <c r="B98" s="110"/>
      <c r="C98" s="110"/>
      <c r="D98" s="110"/>
      <c r="E98" s="110"/>
      <c r="F98" s="110"/>
      <c r="G98" s="110"/>
      <c r="H98" s="110"/>
      <c r="I98" s="110"/>
      <c r="J98" s="110"/>
      <c r="K98" s="110"/>
      <c r="L98" s="110"/>
    </row>
    <row r="99" spans="1:12" s="69" customFormat="1" ht="15.75">
      <c r="A99" s="110"/>
      <c r="B99" s="110"/>
      <c r="C99" s="110"/>
      <c r="D99" s="110"/>
      <c r="E99" s="110"/>
      <c r="F99" s="110"/>
      <c r="G99" s="110"/>
      <c r="H99" s="110"/>
      <c r="I99" s="110"/>
      <c r="J99" s="110"/>
      <c r="K99" s="110"/>
      <c r="L99" s="110"/>
    </row>
    <row r="100" spans="1:12" s="69" customFormat="1" ht="15.75">
      <c r="A100" s="110"/>
      <c r="B100" s="110"/>
      <c r="C100" s="110"/>
      <c r="D100" s="110"/>
      <c r="E100" s="110"/>
      <c r="F100" s="110"/>
      <c r="G100" s="110"/>
      <c r="H100" s="110"/>
      <c r="I100" s="110"/>
      <c r="J100" s="110"/>
      <c r="K100" s="110"/>
      <c r="L100" s="110"/>
    </row>
    <row r="101" spans="1:12" s="69" customFormat="1" ht="15.75">
      <c r="A101" s="110"/>
      <c r="B101" s="110"/>
      <c r="C101" s="110"/>
      <c r="D101" s="110"/>
      <c r="E101" s="110"/>
      <c r="F101" s="110"/>
      <c r="G101" s="110"/>
      <c r="H101" s="110"/>
      <c r="I101" s="110"/>
      <c r="J101" s="110"/>
      <c r="K101" s="110"/>
      <c r="L101" s="110"/>
    </row>
    <row r="102" spans="1:12" s="69" customFormat="1" ht="15.75">
      <c r="A102" s="110"/>
      <c r="B102" s="110"/>
      <c r="C102" s="110"/>
      <c r="D102" s="110"/>
      <c r="E102" s="110"/>
      <c r="F102" s="110"/>
      <c r="G102" s="110"/>
      <c r="H102" s="110"/>
      <c r="I102" s="110"/>
      <c r="J102" s="110"/>
      <c r="K102" s="110"/>
      <c r="L102" s="110"/>
    </row>
    <row r="103" spans="1:12" s="69" customFormat="1" ht="15.75">
      <c r="A103" s="110"/>
      <c r="B103" s="110"/>
      <c r="C103" s="110"/>
      <c r="D103" s="110"/>
      <c r="E103" s="110"/>
      <c r="F103" s="110"/>
      <c r="G103" s="110"/>
      <c r="H103" s="110"/>
      <c r="I103" s="110"/>
      <c r="J103" s="110"/>
      <c r="K103" s="110"/>
      <c r="L103" s="110"/>
    </row>
    <row r="104" spans="1:12" s="69" customFormat="1" ht="15.75">
      <c r="A104" s="110"/>
      <c r="B104" s="110"/>
      <c r="C104" s="110"/>
      <c r="D104" s="110"/>
      <c r="E104" s="110"/>
      <c r="F104" s="110"/>
      <c r="G104" s="110"/>
      <c r="H104" s="110"/>
      <c r="I104" s="110"/>
      <c r="J104" s="110"/>
      <c r="K104" s="110"/>
      <c r="L104" s="110"/>
    </row>
    <row r="105" spans="1:12" s="69" customFormat="1" ht="15.75">
      <c r="A105" s="110"/>
      <c r="B105" s="110"/>
      <c r="C105" s="110"/>
      <c r="D105" s="110"/>
      <c r="E105" s="110"/>
      <c r="F105" s="110"/>
      <c r="G105" s="110"/>
      <c r="H105" s="110"/>
      <c r="I105" s="110"/>
      <c r="J105" s="110"/>
      <c r="K105" s="110"/>
      <c r="L105" s="110"/>
    </row>
    <row r="106" spans="1:12" s="69" customFormat="1" ht="15.75">
      <c r="A106" s="110"/>
      <c r="B106" s="110"/>
      <c r="C106" s="110"/>
      <c r="D106" s="110"/>
      <c r="E106" s="110"/>
      <c r="F106" s="110"/>
      <c r="G106" s="110"/>
      <c r="H106" s="110"/>
      <c r="I106" s="110"/>
      <c r="J106" s="110"/>
      <c r="K106" s="110"/>
      <c r="L106" s="110"/>
    </row>
    <row r="107" spans="1:12" s="69" customFormat="1" ht="15.75">
      <c r="A107" s="110"/>
      <c r="B107" s="110"/>
      <c r="C107" s="110"/>
      <c r="D107" s="110"/>
      <c r="E107" s="110"/>
      <c r="F107" s="110"/>
      <c r="G107" s="110"/>
      <c r="H107" s="110"/>
      <c r="I107" s="110"/>
      <c r="J107" s="110"/>
      <c r="K107" s="110"/>
      <c r="L107" s="110"/>
    </row>
    <row r="108" spans="1:12" s="69" customFormat="1" ht="15.75">
      <c r="A108" s="110"/>
      <c r="B108" s="110"/>
      <c r="C108" s="110"/>
      <c r="D108" s="110"/>
      <c r="E108" s="110"/>
      <c r="F108" s="110"/>
      <c r="G108" s="110"/>
      <c r="H108" s="110"/>
      <c r="I108" s="110"/>
      <c r="J108" s="110"/>
      <c r="K108" s="110"/>
      <c r="L108" s="110"/>
    </row>
    <row r="109" spans="1:12" s="69" customFormat="1" ht="15.75">
      <c r="A109" s="110"/>
      <c r="B109" s="110"/>
      <c r="C109" s="110"/>
      <c r="D109" s="110"/>
      <c r="E109" s="110"/>
      <c r="F109" s="110"/>
      <c r="G109" s="110"/>
      <c r="H109" s="110"/>
      <c r="I109" s="110"/>
      <c r="J109" s="110"/>
      <c r="K109" s="110"/>
      <c r="L109" s="110"/>
    </row>
    <row r="110" spans="1:12" s="69" customFormat="1" ht="15.75">
      <c r="A110" s="110"/>
      <c r="B110" s="110"/>
      <c r="C110" s="110"/>
      <c r="D110" s="110"/>
      <c r="E110" s="110"/>
      <c r="F110" s="110"/>
      <c r="G110" s="110"/>
      <c r="H110" s="110"/>
      <c r="I110" s="110"/>
      <c r="J110" s="110"/>
      <c r="K110" s="110"/>
      <c r="L110" s="110"/>
    </row>
    <row r="111" spans="1:12" s="69" customFormat="1" ht="15.75">
      <c r="A111" s="110"/>
      <c r="B111" s="110"/>
      <c r="C111" s="110"/>
      <c r="D111" s="110"/>
      <c r="E111" s="110"/>
      <c r="F111" s="110"/>
      <c r="G111" s="110"/>
      <c r="H111" s="110"/>
      <c r="I111" s="110"/>
      <c r="J111" s="110"/>
      <c r="K111" s="110"/>
      <c r="L111" s="110"/>
    </row>
    <row r="112" spans="1:12" s="69" customFormat="1" ht="15.75">
      <c r="A112" s="110"/>
      <c r="B112" s="110"/>
      <c r="C112" s="110"/>
      <c r="D112" s="110"/>
      <c r="E112" s="110"/>
      <c r="F112" s="110"/>
      <c r="G112" s="110"/>
      <c r="H112" s="110"/>
      <c r="I112" s="110"/>
      <c r="J112" s="110"/>
      <c r="K112" s="110"/>
      <c r="L112" s="110"/>
    </row>
    <row r="113" spans="1:12" s="69" customFormat="1" ht="15.75">
      <c r="A113" s="110"/>
      <c r="B113" s="110"/>
      <c r="C113" s="110"/>
      <c r="D113" s="110"/>
      <c r="E113" s="110"/>
      <c r="F113" s="110"/>
      <c r="G113" s="110"/>
      <c r="H113" s="110"/>
      <c r="I113" s="110"/>
      <c r="J113" s="110"/>
      <c r="K113" s="110"/>
      <c r="L113" s="110"/>
    </row>
    <row r="114" spans="1:12" s="69" customFormat="1" ht="15.75">
      <c r="A114" s="110"/>
      <c r="B114" s="110"/>
      <c r="C114" s="110"/>
      <c r="D114" s="110"/>
      <c r="E114" s="110"/>
      <c r="F114" s="110"/>
      <c r="G114" s="110"/>
      <c r="H114" s="110"/>
      <c r="I114" s="110"/>
      <c r="J114" s="110"/>
      <c r="K114" s="110"/>
      <c r="L114" s="110"/>
    </row>
    <row r="115" spans="1:12" s="69" customFormat="1" ht="15.75">
      <c r="A115" s="110"/>
      <c r="B115" s="110"/>
      <c r="C115" s="110"/>
      <c r="D115" s="110"/>
      <c r="E115" s="110"/>
      <c r="F115" s="110"/>
      <c r="G115" s="110"/>
      <c r="H115" s="110"/>
      <c r="I115" s="110"/>
      <c r="J115" s="110"/>
      <c r="K115" s="110"/>
      <c r="L115" s="110"/>
    </row>
    <row r="116" spans="1:12" s="69" customFormat="1" ht="15.75">
      <c r="A116" s="110"/>
      <c r="B116" s="110"/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</row>
    <row r="117" spans="1:12" s="69" customFormat="1" ht="15.75">
      <c r="A117" s="110"/>
      <c r="B117" s="110"/>
      <c r="C117" s="110"/>
      <c r="D117" s="110"/>
      <c r="E117" s="110"/>
      <c r="F117" s="110"/>
      <c r="G117" s="110"/>
      <c r="H117" s="110"/>
      <c r="I117" s="110"/>
      <c r="J117" s="110"/>
      <c r="K117" s="110"/>
      <c r="L117" s="110"/>
    </row>
    <row r="118" spans="1:12" s="69" customFormat="1" ht="15.75">
      <c r="A118" s="110"/>
      <c r="B118" s="110"/>
      <c r="C118" s="110"/>
      <c r="D118" s="110"/>
      <c r="E118" s="110"/>
      <c r="F118" s="110"/>
      <c r="G118" s="110"/>
      <c r="H118" s="110"/>
      <c r="I118" s="110"/>
      <c r="J118" s="110"/>
      <c r="K118" s="110"/>
      <c r="L118" s="110"/>
    </row>
    <row r="119" spans="1:12" s="69" customFormat="1" ht="15.75">
      <c r="A119" s="110"/>
      <c r="B119" s="110"/>
      <c r="C119" s="110"/>
      <c r="D119" s="110"/>
      <c r="E119" s="110"/>
      <c r="F119" s="110"/>
      <c r="G119" s="110"/>
      <c r="H119" s="110"/>
      <c r="I119" s="110"/>
      <c r="J119" s="110"/>
      <c r="K119" s="110"/>
      <c r="L119" s="110"/>
    </row>
    <row r="120" spans="1:12" s="69" customFormat="1" ht="15.75">
      <c r="A120" s="110"/>
      <c r="B120" s="110"/>
      <c r="C120" s="110"/>
      <c r="D120" s="110"/>
      <c r="E120" s="110"/>
      <c r="F120" s="110"/>
      <c r="G120" s="110"/>
      <c r="H120" s="110"/>
      <c r="I120" s="110"/>
      <c r="J120" s="110"/>
      <c r="K120" s="110"/>
      <c r="L120" s="110"/>
    </row>
    <row r="121" spans="1:12" s="69" customFormat="1" ht="15.75">
      <c r="A121" s="110"/>
      <c r="B121" s="110"/>
      <c r="C121" s="110"/>
      <c r="D121" s="110"/>
      <c r="E121" s="110"/>
      <c r="F121" s="110"/>
      <c r="G121" s="110"/>
      <c r="H121" s="110"/>
      <c r="I121" s="110"/>
      <c r="J121" s="110"/>
      <c r="K121" s="110"/>
      <c r="L121" s="110"/>
    </row>
    <row r="122" spans="1:12" s="69" customFormat="1" ht="15.75">
      <c r="A122" s="110"/>
      <c r="B122" s="110"/>
      <c r="C122" s="110"/>
      <c r="D122" s="110"/>
      <c r="E122" s="110"/>
      <c r="F122" s="110"/>
      <c r="G122" s="110"/>
      <c r="H122" s="110"/>
      <c r="I122" s="110"/>
      <c r="J122" s="110"/>
      <c r="K122" s="110"/>
      <c r="L122" s="110"/>
    </row>
    <row r="123" spans="1:12" s="69" customFormat="1" ht="15.75">
      <c r="A123" s="110"/>
      <c r="B123" s="110"/>
      <c r="C123" s="110"/>
      <c r="D123" s="110"/>
      <c r="E123" s="110"/>
      <c r="F123" s="110"/>
      <c r="G123" s="110"/>
      <c r="H123" s="110"/>
      <c r="I123" s="110"/>
      <c r="J123" s="110"/>
      <c r="K123" s="110"/>
      <c r="L123" s="110"/>
    </row>
    <row r="124" spans="1:12" s="69" customFormat="1" ht="15.75">
      <c r="A124" s="110"/>
      <c r="B124" s="110"/>
      <c r="C124" s="110"/>
      <c r="D124" s="110"/>
      <c r="E124" s="110"/>
      <c r="F124" s="110"/>
      <c r="G124" s="110"/>
      <c r="H124" s="110"/>
      <c r="I124" s="110"/>
      <c r="J124" s="110"/>
      <c r="K124" s="110"/>
      <c r="L124" s="110"/>
    </row>
    <row r="125" spans="1:12" s="69" customFormat="1" ht="15.75">
      <c r="A125" s="110"/>
      <c r="B125" s="110"/>
      <c r="C125" s="110"/>
      <c r="D125" s="110"/>
      <c r="E125" s="110"/>
      <c r="F125" s="110"/>
      <c r="G125" s="110"/>
      <c r="H125" s="110"/>
      <c r="I125" s="110"/>
      <c r="J125" s="110"/>
      <c r="K125" s="110"/>
      <c r="L125" s="110"/>
    </row>
    <row r="126" spans="1:12" s="70" customFormat="1">
      <c r="A126" s="111"/>
      <c r="B126" s="111"/>
      <c r="C126" s="111"/>
      <c r="D126" s="111"/>
      <c r="E126" s="111"/>
      <c r="F126" s="111"/>
      <c r="G126" s="111"/>
      <c r="H126" s="111"/>
      <c r="I126" s="111"/>
      <c r="J126" s="111"/>
      <c r="K126" s="111"/>
      <c r="L126" s="111"/>
    </row>
    <row r="127" spans="1:12" s="70" customFormat="1">
      <c r="A127" s="111"/>
      <c r="B127" s="111"/>
      <c r="C127" s="111"/>
      <c r="D127" s="111"/>
      <c r="E127" s="111"/>
      <c r="F127" s="111"/>
      <c r="G127" s="111"/>
      <c r="H127" s="111"/>
      <c r="I127" s="111"/>
      <c r="J127" s="111"/>
      <c r="K127" s="111"/>
      <c r="L127" s="111"/>
    </row>
    <row r="128" spans="1:12" s="70" customFormat="1">
      <c r="A128" s="111"/>
      <c r="B128" s="111"/>
      <c r="C128" s="111"/>
      <c r="D128" s="111"/>
      <c r="E128" s="111"/>
      <c r="F128" s="111"/>
      <c r="G128" s="111"/>
      <c r="H128" s="111"/>
      <c r="I128" s="111"/>
      <c r="J128" s="111"/>
      <c r="K128" s="111"/>
      <c r="L128" s="111"/>
    </row>
    <row r="129" spans="1:12" s="70" customFormat="1">
      <c r="A129" s="111"/>
      <c r="B129" s="111"/>
      <c r="C129" s="111"/>
      <c r="D129" s="111"/>
      <c r="E129" s="111"/>
      <c r="F129" s="111"/>
      <c r="G129" s="111"/>
      <c r="H129" s="111"/>
      <c r="I129" s="111"/>
      <c r="J129" s="111"/>
      <c r="K129" s="111"/>
      <c r="L129" s="111"/>
    </row>
    <row r="130" spans="1:12" s="70" customFormat="1">
      <c r="A130" s="111"/>
      <c r="B130" s="111"/>
      <c r="C130" s="111"/>
      <c r="D130" s="111"/>
      <c r="E130" s="111"/>
      <c r="F130" s="111"/>
      <c r="G130" s="111"/>
      <c r="H130" s="111"/>
      <c r="I130" s="111"/>
      <c r="J130" s="111"/>
      <c r="K130" s="111"/>
      <c r="L130" s="111"/>
    </row>
    <row r="131" spans="1:12" s="70" customFormat="1">
      <c r="A131" s="111"/>
      <c r="B131" s="111"/>
      <c r="C131" s="111"/>
      <c r="D131" s="111"/>
      <c r="E131" s="111"/>
      <c r="F131" s="111"/>
      <c r="G131" s="111"/>
      <c r="H131" s="111"/>
      <c r="I131" s="111"/>
      <c r="J131" s="111"/>
      <c r="K131" s="111"/>
      <c r="L131" s="111"/>
    </row>
    <row r="132" spans="1:12">
      <c r="A132" s="112"/>
      <c r="B132" s="112"/>
      <c r="C132" s="112"/>
      <c r="D132" s="112"/>
      <c r="E132" s="112"/>
      <c r="F132" s="112"/>
      <c r="G132" s="112"/>
      <c r="H132" s="112"/>
      <c r="I132" s="112"/>
      <c r="J132" s="112"/>
      <c r="K132" s="112"/>
      <c r="L132" s="113"/>
    </row>
    <row r="133" spans="1:12">
      <c r="A133" s="112"/>
      <c r="B133" s="112"/>
      <c r="C133" s="112"/>
      <c r="D133" s="112"/>
      <c r="E133" s="112"/>
      <c r="F133" s="112"/>
      <c r="G133" s="112"/>
      <c r="H133" s="112"/>
      <c r="I133" s="112"/>
      <c r="J133" s="112"/>
      <c r="K133" s="112"/>
      <c r="L133" s="113"/>
    </row>
  </sheetData>
  <mergeCells count="15">
    <mergeCell ref="A1:L1"/>
    <mergeCell ref="A2:L2"/>
    <mergeCell ref="A3:L3"/>
    <mergeCell ref="C4:D4"/>
    <mergeCell ref="C5:D5"/>
    <mergeCell ref="A4:A5"/>
    <mergeCell ref="B4:B5"/>
    <mergeCell ref="E4:E5"/>
    <mergeCell ref="F4:F5"/>
    <mergeCell ref="G4:G5"/>
    <mergeCell ref="H4:H5"/>
    <mergeCell ref="I4:I5"/>
    <mergeCell ref="J4:J5"/>
    <mergeCell ref="K4:K5"/>
    <mergeCell ref="L4:L5"/>
  </mergeCells>
  <pageMargins left="0.70866141732283505" right="0.70866141732283505" top="0.74803149606299202" bottom="0.74803149606299202" header="0.31496062992126" footer="0.31496062992126"/>
  <pageSetup paperSize="9" scale="7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3"/>
  <sheetViews>
    <sheetView view="pageBreakPreview" zoomScale="78" zoomScaleNormal="80" workbookViewId="0">
      <selection activeCell="P7" sqref="P7"/>
    </sheetView>
  </sheetViews>
  <sheetFormatPr defaultColWidth="9" defaultRowHeight="15"/>
  <cols>
    <col min="1" max="1" width="6.7109375" style="3" customWidth="1"/>
    <col min="2" max="2" width="42" style="3" customWidth="1"/>
    <col min="3" max="4" width="6.7109375" style="3" customWidth="1"/>
    <col min="5" max="8" width="9.7109375" style="3" customWidth="1"/>
    <col min="9" max="9" width="13.5703125" style="4" hidden="1" customWidth="1"/>
    <col min="10" max="10" width="13.5703125" style="4" customWidth="1"/>
    <col min="11" max="11" width="9.7109375" style="3" customWidth="1"/>
    <col min="12" max="12" width="16.7109375" style="3" customWidth="1"/>
    <col min="13" max="13" width="29" style="5" customWidth="1"/>
    <col min="14" max="14" width="16.5703125" style="3" hidden="1" customWidth="1"/>
    <col min="15" max="15" width="14.28515625" style="3" hidden="1" customWidth="1"/>
    <col min="16" max="16384" width="9" style="3"/>
  </cols>
  <sheetData>
    <row r="1" spans="1:13" s="1" customFormat="1" ht="24.6" customHeight="1">
      <c r="A1" s="158" t="s">
        <v>7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</row>
    <row r="2" spans="1:13" s="1" customFormat="1" ht="15.75">
      <c r="A2" s="159" t="s">
        <v>8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3" spans="1:13" s="1" customFormat="1" ht="15.75">
      <c r="A3" s="161"/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s="1" customFormat="1" ht="15.95" customHeight="1">
      <c r="A4" s="169" t="s">
        <v>5</v>
      </c>
      <c r="B4" s="164" t="s">
        <v>9</v>
      </c>
      <c r="C4" s="162" t="s">
        <v>10</v>
      </c>
      <c r="D4" s="163"/>
      <c r="E4" s="164" t="s">
        <v>11</v>
      </c>
      <c r="F4" s="164" t="s">
        <v>12</v>
      </c>
      <c r="G4" s="164" t="s">
        <v>13</v>
      </c>
      <c r="H4" s="164" t="s">
        <v>14</v>
      </c>
      <c r="I4" s="164" t="s">
        <v>15</v>
      </c>
      <c r="J4" s="164" t="s">
        <v>15</v>
      </c>
      <c r="K4" s="164" t="s">
        <v>16</v>
      </c>
      <c r="L4" s="164" t="s">
        <v>0</v>
      </c>
      <c r="M4" s="164" t="s">
        <v>6</v>
      </c>
    </row>
    <row r="5" spans="1:13" s="1" customFormat="1" ht="15.95" customHeight="1">
      <c r="A5" s="170"/>
      <c r="B5" s="165"/>
      <c r="C5" s="162"/>
      <c r="D5" s="163"/>
      <c r="E5" s="165"/>
      <c r="F5" s="165"/>
      <c r="G5" s="165"/>
      <c r="H5" s="165"/>
      <c r="I5" s="165"/>
      <c r="J5" s="165"/>
      <c r="K5" s="165"/>
      <c r="L5" s="165"/>
      <c r="M5" s="165"/>
    </row>
    <row r="6" spans="1:13" s="1" customFormat="1" ht="264.75" customHeight="1">
      <c r="A6" s="33">
        <v>1</v>
      </c>
      <c r="B6" s="9" t="s">
        <v>17</v>
      </c>
      <c r="C6" s="10"/>
      <c r="D6" s="10"/>
      <c r="E6" s="11"/>
      <c r="F6" s="11"/>
      <c r="G6" s="11"/>
      <c r="H6" s="12"/>
      <c r="I6" s="38"/>
      <c r="J6" s="38"/>
      <c r="K6" s="39"/>
      <c r="L6" s="11"/>
      <c r="M6" s="40"/>
    </row>
    <row r="7" spans="1:13" s="1" customFormat="1" ht="15.95" customHeight="1">
      <c r="A7" s="13"/>
      <c r="B7" s="14" t="s">
        <v>18</v>
      </c>
      <c r="C7" s="15">
        <v>1</v>
      </c>
      <c r="D7" s="15">
        <v>6</v>
      </c>
      <c r="E7" s="16">
        <v>12</v>
      </c>
      <c r="F7" s="130" t="s">
        <v>4</v>
      </c>
      <c r="G7" s="130" t="s">
        <v>4</v>
      </c>
      <c r="H7" s="17">
        <f>ROUND(E7*D7*C7,2)</f>
        <v>72</v>
      </c>
      <c r="I7" s="41"/>
      <c r="J7" s="41"/>
      <c r="K7" s="42"/>
      <c r="L7" s="16"/>
      <c r="M7" s="43"/>
    </row>
    <row r="8" spans="1:13" s="1" customFormat="1" ht="15.95" customHeight="1">
      <c r="A8" s="7"/>
      <c r="B8" s="18"/>
      <c r="C8" s="19"/>
      <c r="D8" s="19"/>
      <c r="E8" s="20"/>
      <c r="F8" s="20"/>
      <c r="G8" s="20"/>
      <c r="H8" s="21"/>
      <c r="I8" s="44"/>
      <c r="J8" s="44"/>
      <c r="K8" s="45"/>
      <c r="L8" s="20"/>
      <c r="M8" s="46"/>
    </row>
    <row r="9" spans="1:13" s="1" customFormat="1" ht="15.75">
      <c r="A9" s="22"/>
      <c r="B9" s="23"/>
      <c r="C9" s="24"/>
      <c r="D9" s="24"/>
      <c r="E9" s="25"/>
      <c r="F9" s="25"/>
      <c r="G9" s="25"/>
      <c r="H9" s="26">
        <f>SUM(H6:H8)</f>
        <v>72</v>
      </c>
      <c r="I9" s="26">
        <v>26080</v>
      </c>
      <c r="J9" s="26">
        <v>27880</v>
      </c>
      <c r="K9" s="22" t="s">
        <v>19</v>
      </c>
      <c r="L9" s="25">
        <f>ROUND(H9*J9,0)</f>
        <v>2007360</v>
      </c>
      <c r="M9" s="37"/>
    </row>
    <row r="10" spans="1:13" s="1" customFormat="1" ht="264" customHeight="1">
      <c r="A10" s="33">
        <v>2</v>
      </c>
      <c r="B10" s="9" t="s">
        <v>20</v>
      </c>
      <c r="C10" s="27"/>
      <c r="D10" s="27"/>
      <c r="E10" s="11"/>
      <c r="F10" s="11"/>
      <c r="G10" s="11"/>
      <c r="H10" s="11"/>
      <c r="I10" s="38"/>
      <c r="J10" s="38"/>
      <c r="K10" s="39"/>
      <c r="L10" s="11"/>
      <c r="M10" s="40"/>
    </row>
    <row r="11" spans="1:13" s="1" customFormat="1" ht="15.95" customHeight="1">
      <c r="A11" s="13"/>
      <c r="B11" s="14" t="s">
        <v>18</v>
      </c>
      <c r="C11" s="15">
        <v>1</v>
      </c>
      <c r="D11" s="15">
        <v>6</v>
      </c>
      <c r="E11" s="16">
        <v>6</v>
      </c>
      <c r="F11" s="130" t="s">
        <v>4</v>
      </c>
      <c r="G11" s="130" t="s">
        <v>4</v>
      </c>
      <c r="H11" s="17">
        <f t="shared" ref="H11:H16" si="0">ROUND(E11*D11*C11,2)</f>
        <v>36</v>
      </c>
      <c r="I11" s="41"/>
      <c r="J11" s="41"/>
      <c r="K11" s="42"/>
      <c r="L11" s="16"/>
      <c r="M11" s="43"/>
    </row>
    <row r="12" spans="1:13" s="1" customFormat="1" ht="15.95" customHeight="1">
      <c r="A12" s="7"/>
      <c r="B12" s="18"/>
      <c r="C12" s="19"/>
      <c r="D12" s="19"/>
      <c r="E12" s="20"/>
      <c r="F12" s="20"/>
      <c r="G12" s="20"/>
      <c r="H12" s="21"/>
      <c r="I12" s="44"/>
      <c r="J12" s="44"/>
      <c r="K12" s="45"/>
      <c r="L12" s="20"/>
      <c r="M12" s="46"/>
    </row>
    <row r="13" spans="1:13" s="1" customFormat="1" ht="15.75">
      <c r="A13" s="22"/>
      <c r="B13" s="23"/>
      <c r="C13" s="24"/>
      <c r="D13" s="24"/>
      <c r="E13" s="25"/>
      <c r="F13" s="25"/>
      <c r="G13" s="25"/>
      <c r="H13" s="26">
        <f>SUM(H10:H12)</f>
        <v>36</v>
      </c>
      <c r="I13" s="26">
        <v>18690</v>
      </c>
      <c r="J13" s="26">
        <v>19890</v>
      </c>
      <c r="K13" s="22" t="s">
        <v>19</v>
      </c>
      <c r="L13" s="25">
        <f>ROUND(H13*J13,0)</f>
        <v>716040</v>
      </c>
      <c r="M13" s="37"/>
    </row>
    <row r="14" spans="1:13" s="1" customFormat="1" ht="67.5" customHeight="1">
      <c r="A14" s="33">
        <v>3</v>
      </c>
      <c r="B14" s="9" t="s">
        <v>21</v>
      </c>
      <c r="C14" s="28"/>
      <c r="D14" s="28"/>
      <c r="E14" s="28"/>
      <c r="F14" s="28"/>
      <c r="G14" s="28"/>
      <c r="H14" s="11"/>
      <c r="I14" s="11"/>
      <c r="J14" s="11"/>
      <c r="K14" s="39"/>
      <c r="L14" s="11"/>
      <c r="M14" s="40"/>
    </row>
    <row r="15" spans="1:13" s="1" customFormat="1" ht="15.95" customHeight="1">
      <c r="A15" s="6"/>
      <c r="B15" s="29" t="s">
        <v>22</v>
      </c>
      <c r="C15" s="30">
        <v>1</v>
      </c>
      <c r="D15" s="30">
        <v>6</v>
      </c>
      <c r="E15" s="31">
        <v>12</v>
      </c>
      <c r="F15" s="131" t="s">
        <v>4</v>
      </c>
      <c r="G15" s="131" t="s">
        <v>4</v>
      </c>
      <c r="H15" s="32">
        <f t="shared" si="0"/>
        <v>72</v>
      </c>
      <c r="I15" s="47"/>
      <c r="J15" s="47"/>
      <c r="K15" s="48"/>
      <c r="L15" s="31"/>
      <c r="M15" s="49"/>
    </row>
    <row r="16" spans="1:13" s="1" customFormat="1" ht="15.95" customHeight="1">
      <c r="A16" s="13"/>
      <c r="B16" s="14" t="s">
        <v>18</v>
      </c>
      <c r="C16" s="15">
        <v>1</v>
      </c>
      <c r="D16" s="15">
        <v>6</v>
      </c>
      <c r="E16" s="16">
        <v>12</v>
      </c>
      <c r="F16" s="130" t="s">
        <v>4</v>
      </c>
      <c r="G16" s="130" t="s">
        <v>4</v>
      </c>
      <c r="H16" s="17">
        <f t="shared" si="0"/>
        <v>72</v>
      </c>
      <c r="I16" s="41"/>
      <c r="J16" s="41"/>
      <c r="K16" s="42"/>
      <c r="L16" s="16"/>
      <c r="M16" s="43"/>
    </row>
    <row r="17" spans="1:13" s="1" customFormat="1" ht="15.95" customHeight="1">
      <c r="A17" s="7"/>
      <c r="B17" s="18"/>
      <c r="C17" s="19"/>
      <c r="D17" s="19"/>
      <c r="E17" s="20"/>
      <c r="F17" s="20"/>
      <c r="G17" s="20"/>
      <c r="H17" s="21"/>
      <c r="I17" s="44"/>
      <c r="J17" s="44"/>
      <c r="K17" s="45"/>
      <c r="L17" s="20"/>
      <c r="M17" s="46"/>
    </row>
    <row r="18" spans="1:13" s="1" customFormat="1" ht="15.75">
      <c r="A18" s="22"/>
      <c r="B18" s="23"/>
      <c r="C18" s="24"/>
      <c r="D18" s="24"/>
      <c r="E18" s="25"/>
      <c r="F18" s="25"/>
      <c r="G18" s="25"/>
      <c r="H18" s="26">
        <f>SUM(H14:H17)</f>
        <v>144</v>
      </c>
      <c r="I18" s="26">
        <v>2500</v>
      </c>
      <c r="J18" s="26">
        <v>4500</v>
      </c>
      <c r="K18" s="22" t="s">
        <v>19</v>
      </c>
      <c r="L18" s="25">
        <f>ROUND(H18*J18,0)</f>
        <v>648000</v>
      </c>
      <c r="M18" s="37"/>
    </row>
    <row r="19" spans="1:13" s="1" customFormat="1" ht="48.75" customHeight="1">
      <c r="A19" s="33">
        <v>4</v>
      </c>
      <c r="B19" s="9" t="s">
        <v>23</v>
      </c>
      <c r="C19" s="28"/>
      <c r="D19" s="28"/>
      <c r="E19" s="28"/>
      <c r="F19" s="28"/>
      <c r="G19" s="28"/>
      <c r="H19" s="28"/>
      <c r="I19" s="50"/>
      <c r="J19" s="50"/>
      <c r="K19" s="28"/>
      <c r="L19" s="28"/>
      <c r="M19" s="28"/>
    </row>
    <row r="20" spans="1:13" s="1" customFormat="1" ht="18.75" customHeight="1">
      <c r="A20" s="37" t="s">
        <v>24</v>
      </c>
      <c r="B20" s="9" t="s">
        <v>25</v>
      </c>
      <c r="C20" s="28"/>
      <c r="D20" s="28"/>
      <c r="E20" s="28"/>
      <c r="F20" s="28"/>
      <c r="G20" s="28"/>
      <c r="H20" s="11"/>
      <c r="I20" s="11"/>
      <c r="J20" s="11"/>
      <c r="K20" s="51"/>
      <c r="L20" s="11"/>
      <c r="M20" s="40"/>
    </row>
    <row r="21" spans="1:13" s="1" customFormat="1" ht="15.95" customHeight="1">
      <c r="A21" s="6"/>
      <c r="B21" s="29" t="s">
        <v>22</v>
      </c>
      <c r="C21" s="30">
        <v>1</v>
      </c>
      <c r="D21" s="30">
        <v>6</v>
      </c>
      <c r="E21" s="31">
        <v>2</v>
      </c>
      <c r="F21" s="131" t="s">
        <v>4</v>
      </c>
      <c r="G21" s="131" t="s">
        <v>4</v>
      </c>
      <c r="H21" s="32">
        <f t="shared" ref="H21:H27" si="1">ROUND(E21*D21*C21,2)</f>
        <v>12</v>
      </c>
      <c r="I21" s="47"/>
      <c r="J21" s="47"/>
      <c r="K21" s="48"/>
      <c r="L21" s="31"/>
      <c r="M21" s="49"/>
    </row>
    <row r="22" spans="1:13" s="1" customFormat="1" ht="15.95" customHeight="1">
      <c r="A22" s="13"/>
      <c r="B22" s="14" t="s">
        <v>18</v>
      </c>
      <c r="C22" s="15">
        <v>1</v>
      </c>
      <c r="D22" s="15">
        <v>6</v>
      </c>
      <c r="E22" s="16">
        <v>3</v>
      </c>
      <c r="F22" s="130" t="s">
        <v>4</v>
      </c>
      <c r="G22" s="130" t="s">
        <v>4</v>
      </c>
      <c r="H22" s="17">
        <f t="shared" si="1"/>
        <v>18</v>
      </c>
      <c r="I22" s="41"/>
      <c r="J22" s="41"/>
      <c r="K22" s="42"/>
      <c r="L22" s="16"/>
      <c r="M22" s="43"/>
    </row>
    <row r="23" spans="1:13" s="1" customFormat="1" ht="15.95" customHeight="1">
      <c r="A23" s="7"/>
      <c r="B23" s="18"/>
      <c r="C23" s="19"/>
      <c r="D23" s="19"/>
      <c r="E23" s="20"/>
      <c r="F23" s="20"/>
      <c r="G23" s="20"/>
      <c r="H23" s="21"/>
      <c r="I23" s="44"/>
      <c r="J23" s="44"/>
      <c r="K23" s="45"/>
      <c r="L23" s="20"/>
      <c r="M23" s="46"/>
    </row>
    <row r="24" spans="1:13" s="1" customFormat="1" ht="15.75">
      <c r="A24" s="22"/>
      <c r="B24" s="23"/>
      <c r="C24" s="24"/>
      <c r="D24" s="24"/>
      <c r="E24" s="25"/>
      <c r="F24" s="25"/>
      <c r="G24" s="25"/>
      <c r="H24" s="26">
        <f>SUM(H20:H23)</f>
        <v>30</v>
      </c>
      <c r="I24" s="26">
        <v>1100</v>
      </c>
      <c r="J24" s="26">
        <v>3100</v>
      </c>
      <c r="K24" s="22" t="s">
        <v>26</v>
      </c>
      <c r="L24" s="25">
        <f>ROUND(H24*J24,0)</f>
        <v>93000</v>
      </c>
      <c r="M24" s="37"/>
    </row>
    <row r="25" spans="1:13" s="1" customFormat="1" ht="20.25" customHeight="1">
      <c r="A25" s="37" t="s">
        <v>27</v>
      </c>
      <c r="B25" s="9" t="s">
        <v>28</v>
      </c>
      <c r="C25" s="28"/>
      <c r="D25" s="28"/>
      <c r="E25" s="28"/>
      <c r="F25" s="28"/>
      <c r="G25" s="28"/>
      <c r="H25" s="11"/>
      <c r="I25" s="11"/>
      <c r="J25" s="11"/>
      <c r="K25" s="51"/>
      <c r="L25" s="11"/>
      <c r="M25" s="40"/>
    </row>
    <row r="26" spans="1:13" s="1" customFormat="1" ht="15.95" customHeight="1">
      <c r="A26" s="6"/>
      <c r="B26" s="29" t="s">
        <v>22</v>
      </c>
      <c r="C26" s="30">
        <v>1</v>
      </c>
      <c r="D26" s="30">
        <v>6</v>
      </c>
      <c r="E26" s="31">
        <v>6</v>
      </c>
      <c r="F26" s="131" t="s">
        <v>4</v>
      </c>
      <c r="G26" s="131" t="s">
        <v>4</v>
      </c>
      <c r="H26" s="32">
        <f t="shared" si="1"/>
        <v>36</v>
      </c>
      <c r="I26" s="47"/>
      <c r="J26" s="47"/>
      <c r="K26" s="48"/>
      <c r="L26" s="31"/>
      <c r="M26" s="49"/>
    </row>
    <row r="27" spans="1:13" s="1" customFormat="1" ht="15.95" customHeight="1">
      <c r="A27" s="13"/>
      <c r="B27" s="14" t="s">
        <v>18</v>
      </c>
      <c r="C27" s="15">
        <v>1</v>
      </c>
      <c r="D27" s="15">
        <v>6</v>
      </c>
      <c r="E27" s="16">
        <v>6</v>
      </c>
      <c r="F27" s="130" t="s">
        <v>4</v>
      </c>
      <c r="G27" s="130" t="s">
        <v>4</v>
      </c>
      <c r="H27" s="17">
        <f t="shared" si="1"/>
        <v>36</v>
      </c>
      <c r="I27" s="41"/>
      <c r="J27" s="41"/>
      <c r="K27" s="42"/>
      <c r="L27" s="16"/>
      <c r="M27" s="43"/>
    </row>
    <row r="28" spans="1:13" s="1" customFormat="1" ht="15.95" customHeight="1">
      <c r="A28" s="7"/>
      <c r="B28" s="18"/>
      <c r="C28" s="19"/>
      <c r="D28" s="19"/>
      <c r="E28" s="20"/>
      <c r="F28" s="20"/>
      <c r="G28" s="20"/>
      <c r="H28" s="21"/>
      <c r="I28" s="44"/>
      <c r="J28" s="44"/>
      <c r="K28" s="45"/>
      <c r="L28" s="20"/>
      <c r="M28" s="46"/>
    </row>
    <row r="29" spans="1:13" s="1" customFormat="1" ht="15.75">
      <c r="A29" s="22"/>
      <c r="B29" s="23"/>
      <c r="C29" s="24"/>
      <c r="D29" s="24"/>
      <c r="E29" s="25"/>
      <c r="F29" s="25"/>
      <c r="G29" s="25"/>
      <c r="H29" s="26">
        <f>SUM(H25:H28)</f>
        <v>72</v>
      </c>
      <c r="I29" s="26">
        <v>620</v>
      </c>
      <c r="J29" s="26">
        <v>670</v>
      </c>
      <c r="K29" s="22" t="s">
        <v>26</v>
      </c>
      <c r="L29" s="25">
        <f>ROUND(H29*J29,0)</f>
        <v>48240</v>
      </c>
      <c r="M29" s="37"/>
    </row>
    <row r="30" spans="1:13" s="1" customFormat="1" ht="19.5" customHeight="1">
      <c r="A30" s="37" t="s">
        <v>29</v>
      </c>
      <c r="B30" s="9" t="s">
        <v>30</v>
      </c>
      <c r="C30" s="28"/>
      <c r="D30" s="28"/>
      <c r="E30" s="28"/>
      <c r="F30" s="28"/>
      <c r="G30" s="28"/>
      <c r="H30" s="11"/>
      <c r="I30" s="11"/>
      <c r="J30" s="11"/>
      <c r="K30" s="51"/>
      <c r="L30" s="11"/>
      <c r="M30" s="40"/>
    </row>
    <row r="31" spans="1:13" s="1" customFormat="1" ht="15.95" customHeight="1">
      <c r="A31" s="6"/>
      <c r="B31" s="29" t="s">
        <v>22</v>
      </c>
      <c r="C31" s="30">
        <v>1</v>
      </c>
      <c r="D31" s="30">
        <v>6</v>
      </c>
      <c r="E31" s="31">
        <v>6</v>
      </c>
      <c r="F31" s="131" t="s">
        <v>4</v>
      </c>
      <c r="G31" s="131" t="s">
        <v>4</v>
      </c>
      <c r="H31" s="32">
        <f t="shared" ref="H31:H37" si="2">ROUND(E31*D31*C31,2)</f>
        <v>36</v>
      </c>
      <c r="I31" s="47"/>
      <c r="J31" s="47"/>
      <c r="K31" s="48"/>
      <c r="L31" s="31"/>
      <c r="M31" s="49"/>
    </row>
    <row r="32" spans="1:13" s="1" customFormat="1" ht="15.95" customHeight="1">
      <c r="A32" s="13"/>
      <c r="B32" s="14" t="s">
        <v>18</v>
      </c>
      <c r="C32" s="15">
        <v>1</v>
      </c>
      <c r="D32" s="15">
        <v>6</v>
      </c>
      <c r="E32" s="16">
        <v>6</v>
      </c>
      <c r="F32" s="130" t="s">
        <v>4</v>
      </c>
      <c r="G32" s="130" t="s">
        <v>4</v>
      </c>
      <c r="H32" s="17">
        <f t="shared" si="2"/>
        <v>36</v>
      </c>
      <c r="I32" s="41"/>
      <c r="J32" s="41"/>
      <c r="K32" s="42"/>
      <c r="L32" s="16"/>
      <c r="M32" s="43"/>
    </row>
    <row r="33" spans="1:13" s="1" customFormat="1" ht="15.95" customHeight="1">
      <c r="A33" s="7"/>
      <c r="B33" s="18"/>
      <c r="C33" s="19"/>
      <c r="D33" s="19"/>
      <c r="E33" s="20"/>
      <c r="F33" s="20"/>
      <c r="G33" s="20"/>
      <c r="H33" s="21"/>
      <c r="I33" s="44"/>
      <c r="J33" s="44"/>
      <c r="K33" s="45"/>
      <c r="L33" s="20"/>
      <c r="M33" s="46"/>
    </row>
    <row r="34" spans="1:13" s="1" customFormat="1" ht="15.75">
      <c r="A34" s="22"/>
      <c r="B34" s="23"/>
      <c r="C34" s="24"/>
      <c r="D34" s="24"/>
      <c r="E34" s="25"/>
      <c r="F34" s="25"/>
      <c r="G34" s="25"/>
      <c r="H34" s="26">
        <f>SUM(H30:H33)</f>
        <v>72</v>
      </c>
      <c r="I34" s="26">
        <v>494</v>
      </c>
      <c r="J34" s="26">
        <v>544</v>
      </c>
      <c r="K34" s="22" t="s">
        <v>26</v>
      </c>
      <c r="L34" s="25">
        <f>ROUND(H34*J34,0)</f>
        <v>39168</v>
      </c>
      <c r="M34" s="37"/>
    </row>
    <row r="35" spans="1:13" s="1" customFormat="1" ht="48.75" customHeight="1">
      <c r="A35" s="33">
        <v>5</v>
      </c>
      <c r="B35" s="9" t="s">
        <v>31</v>
      </c>
      <c r="C35" s="28"/>
      <c r="D35" s="28"/>
      <c r="E35" s="28"/>
      <c r="F35" s="28"/>
      <c r="G35" s="28"/>
      <c r="H35" s="11"/>
      <c r="I35" s="11"/>
      <c r="J35" s="11"/>
      <c r="K35" s="51"/>
      <c r="L35" s="11"/>
      <c r="M35" s="40"/>
    </row>
    <row r="36" spans="1:13" s="1" customFormat="1" ht="15.95" customHeight="1">
      <c r="A36" s="6"/>
      <c r="B36" s="29" t="s">
        <v>22</v>
      </c>
      <c r="C36" s="30">
        <v>1</v>
      </c>
      <c r="D36" s="30">
        <v>6</v>
      </c>
      <c r="E36" s="31">
        <v>1</v>
      </c>
      <c r="F36" s="131" t="s">
        <v>4</v>
      </c>
      <c r="G36" s="131" t="s">
        <v>4</v>
      </c>
      <c r="H36" s="32">
        <f t="shared" si="2"/>
        <v>6</v>
      </c>
      <c r="I36" s="47"/>
      <c r="J36" s="47"/>
      <c r="K36" s="48"/>
      <c r="L36" s="31"/>
      <c r="M36" s="49"/>
    </row>
    <row r="37" spans="1:13" s="1" customFormat="1" ht="15.95" customHeight="1">
      <c r="A37" s="13"/>
      <c r="B37" s="14" t="s">
        <v>18</v>
      </c>
      <c r="C37" s="15">
        <v>1</v>
      </c>
      <c r="D37" s="15">
        <v>6</v>
      </c>
      <c r="E37" s="16">
        <v>1</v>
      </c>
      <c r="F37" s="130" t="s">
        <v>4</v>
      </c>
      <c r="G37" s="130" t="s">
        <v>4</v>
      </c>
      <c r="H37" s="17">
        <f t="shared" si="2"/>
        <v>6</v>
      </c>
      <c r="I37" s="41"/>
      <c r="J37" s="41"/>
      <c r="K37" s="42"/>
      <c r="L37" s="16"/>
      <c r="M37" s="43"/>
    </row>
    <row r="38" spans="1:13" s="1" customFormat="1" ht="15.95" customHeight="1">
      <c r="A38" s="7"/>
      <c r="B38" s="18"/>
      <c r="C38" s="19"/>
      <c r="D38" s="19"/>
      <c r="E38" s="20"/>
      <c r="F38" s="20"/>
      <c r="G38" s="20"/>
      <c r="H38" s="21"/>
      <c r="I38" s="44"/>
      <c r="J38" s="44"/>
      <c r="K38" s="45"/>
      <c r="L38" s="20"/>
      <c r="M38" s="46"/>
    </row>
    <row r="39" spans="1:13" s="1" customFormat="1" ht="15.75">
      <c r="A39" s="22"/>
      <c r="B39" s="23"/>
      <c r="C39" s="24"/>
      <c r="D39" s="24"/>
      <c r="E39" s="25"/>
      <c r="F39" s="25"/>
      <c r="G39" s="25"/>
      <c r="H39" s="26">
        <f>SUM(H35:H38)</f>
        <v>12</v>
      </c>
      <c r="I39" s="26">
        <v>6250</v>
      </c>
      <c r="J39" s="26">
        <v>7050</v>
      </c>
      <c r="K39" s="22" t="s">
        <v>32</v>
      </c>
      <c r="L39" s="25">
        <f>ROUND(H39*J39,0)</f>
        <v>84600</v>
      </c>
      <c r="M39" s="37"/>
    </row>
    <row r="40" spans="1:13" s="1" customFormat="1" ht="15.75">
      <c r="A40" s="33">
        <v>6</v>
      </c>
      <c r="B40" s="9" t="s">
        <v>33</v>
      </c>
      <c r="C40" s="28"/>
      <c r="D40" s="28"/>
      <c r="E40" s="28"/>
      <c r="F40" s="28"/>
      <c r="G40" s="28"/>
      <c r="H40" s="28"/>
      <c r="I40" s="50"/>
      <c r="J40" s="50"/>
      <c r="K40" s="28"/>
      <c r="L40" s="28"/>
      <c r="M40" s="28"/>
    </row>
    <row r="41" spans="1:13" s="1" customFormat="1" ht="36" customHeight="1">
      <c r="A41" s="37" t="s">
        <v>24</v>
      </c>
      <c r="B41" s="9" t="s">
        <v>34</v>
      </c>
      <c r="C41" s="28"/>
      <c r="D41" s="28"/>
      <c r="E41" s="28"/>
      <c r="F41" s="28"/>
      <c r="G41" s="28"/>
      <c r="H41" s="11"/>
      <c r="I41" s="11"/>
      <c r="J41" s="11"/>
      <c r="K41" s="51"/>
      <c r="L41" s="11"/>
      <c r="M41" s="40"/>
    </row>
    <row r="42" spans="1:13" s="1" customFormat="1" ht="15.95" customHeight="1">
      <c r="A42" s="6"/>
      <c r="B42" s="29" t="s">
        <v>22</v>
      </c>
      <c r="C42" s="30">
        <v>1</v>
      </c>
      <c r="D42" s="30">
        <v>6</v>
      </c>
      <c r="E42" s="31">
        <v>2</v>
      </c>
      <c r="F42" s="31">
        <v>2</v>
      </c>
      <c r="G42" s="131" t="s">
        <v>4</v>
      </c>
      <c r="H42" s="32">
        <f>ROUND(F42*E42*D42*C42,2)</f>
        <v>24</v>
      </c>
      <c r="I42" s="47"/>
      <c r="J42" s="47"/>
      <c r="K42" s="48"/>
      <c r="L42" s="31"/>
      <c r="M42" s="49"/>
    </row>
    <row r="43" spans="1:13" s="1" customFormat="1" ht="15.95" customHeight="1">
      <c r="A43" s="7"/>
      <c r="B43" s="18"/>
      <c r="C43" s="19"/>
      <c r="D43" s="19"/>
      <c r="E43" s="20"/>
      <c r="F43" s="20"/>
      <c r="G43" s="20"/>
      <c r="H43" s="21"/>
      <c r="I43" s="44"/>
      <c r="J43" s="44"/>
      <c r="K43" s="45"/>
      <c r="L43" s="20"/>
      <c r="M43" s="46"/>
    </row>
    <row r="44" spans="1:13" s="1" customFormat="1" ht="15.75">
      <c r="A44" s="22"/>
      <c r="B44" s="23"/>
      <c r="C44" s="24"/>
      <c r="D44" s="24"/>
      <c r="E44" s="25"/>
      <c r="F44" s="25"/>
      <c r="G44" s="25"/>
      <c r="H44" s="26">
        <f>SUM(H41:H43)</f>
        <v>24</v>
      </c>
      <c r="I44" s="26">
        <v>19450</v>
      </c>
      <c r="J44" s="26">
        <v>20550</v>
      </c>
      <c r="K44" s="22" t="s">
        <v>35</v>
      </c>
      <c r="L44" s="25">
        <f>ROUND(H44*J44,0)</f>
        <v>493200</v>
      </c>
      <c r="M44" s="37"/>
    </row>
    <row r="45" spans="1:13" s="1" customFormat="1" ht="15.75">
      <c r="A45" s="33">
        <v>7</v>
      </c>
      <c r="B45" s="9" t="s">
        <v>36</v>
      </c>
      <c r="C45" s="28"/>
      <c r="D45" s="28"/>
      <c r="E45" s="28"/>
      <c r="F45" s="28"/>
      <c r="G45" s="28"/>
      <c r="H45" s="28"/>
      <c r="I45" s="50"/>
      <c r="J45" s="50"/>
      <c r="K45" s="51"/>
      <c r="L45" s="28"/>
      <c r="M45" s="28"/>
    </row>
    <row r="46" spans="1:13" s="1" customFormat="1" ht="112.5" customHeight="1">
      <c r="A46" s="37" t="s">
        <v>24</v>
      </c>
      <c r="B46" s="9" t="s">
        <v>37</v>
      </c>
      <c r="C46" s="28"/>
      <c r="D46" s="28"/>
      <c r="E46" s="28"/>
      <c r="F46" s="28"/>
      <c r="G46" s="28"/>
      <c r="H46" s="11"/>
      <c r="I46" s="11"/>
      <c r="J46" s="11"/>
      <c r="K46" s="51"/>
      <c r="L46" s="11"/>
      <c r="M46" s="40"/>
    </row>
    <row r="47" spans="1:13" s="1" customFormat="1" ht="15.95" customHeight="1">
      <c r="A47" s="6"/>
      <c r="B47" s="29" t="s">
        <v>22</v>
      </c>
      <c r="C47" s="30">
        <v>1</v>
      </c>
      <c r="D47" s="30">
        <v>6</v>
      </c>
      <c r="E47" s="31">
        <v>1</v>
      </c>
      <c r="F47" s="131" t="s">
        <v>4</v>
      </c>
      <c r="G47" s="131" t="s">
        <v>4</v>
      </c>
      <c r="H47" s="32">
        <f>ROUND(E47*D47*C47,2)</f>
        <v>6</v>
      </c>
      <c r="I47" s="47"/>
      <c r="J47" s="47"/>
      <c r="K47" s="48"/>
      <c r="L47" s="31"/>
      <c r="M47" s="49"/>
    </row>
    <row r="48" spans="1:13" s="1" customFormat="1" ht="15.95" customHeight="1">
      <c r="A48" s="7"/>
      <c r="B48" s="18"/>
      <c r="C48" s="19"/>
      <c r="D48" s="19"/>
      <c r="E48" s="20"/>
      <c r="F48" s="20"/>
      <c r="G48" s="20"/>
      <c r="H48" s="21"/>
      <c r="I48" s="44"/>
      <c r="J48" s="44"/>
      <c r="K48" s="45"/>
      <c r="L48" s="20"/>
      <c r="M48" s="46"/>
    </row>
    <row r="49" spans="1:13" s="1" customFormat="1" ht="15.75">
      <c r="A49" s="22"/>
      <c r="B49" s="23"/>
      <c r="C49" s="24"/>
      <c r="D49" s="24"/>
      <c r="E49" s="25"/>
      <c r="F49" s="25"/>
      <c r="G49" s="25"/>
      <c r="H49" s="26">
        <f>SUM(H46:H48)</f>
        <v>6</v>
      </c>
      <c r="I49" s="26">
        <v>97000</v>
      </c>
      <c r="J49" s="26">
        <v>98300</v>
      </c>
      <c r="K49" s="22" t="s">
        <v>38</v>
      </c>
      <c r="L49" s="25">
        <f>ROUND(H49*J49,0)</f>
        <v>589800</v>
      </c>
      <c r="M49" s="37"/>
    </row>
    <row r="50" spans="1:13" s="1" customFormat="1" ht="20.25" customHeight="1">
      <c r="A50" s="37" t="s">
        <v>27</v>
      </c>
      <c r="B50" s="9" t="s">
        <v>39</v>
      </c>
      <c r="C50" s="28"/>
      <c r="D50" s="28"/>
      <c r="E50" s="28"/>
      <c r="F50" s="28"/>
      <c r="G50" s="28"/>
      <c r="H50" s="11"/>
      <c r="I50" s="11"/>
      <c r="J50" s="11"/>
      <c r="K50" s="51"/>
      <c r="L50" s="11"/>
      <c r="M50" s="40"/>
    </row>
    <row r="51" spans="1:13" s="1" customFormat="1" ht="15.95" customHeight="1">
      <c r="A51" s="6"/>
      <c r="B51" s="29" t="s">
        <v>22</v>
      </c>
      <c r="C51" s="30">
        <v>1</v>
      </c>
      <c r="D51" s="30">
        <v>2</v>
      </c>
      <c r="E51" s="31">
        <v>1</v>
      </c>
      <c r="F51" s="131" t="s">
        <v>4</v>
      </c>
      <c r="G51" s="131" t="s">
        <v>4</v>
      </c>
      <c r="H51" s="32">
        <f>ROUND(E51*D51*C51,2)</f>
        <v>2</v>
      </c>
      <c r="I51" s="47"/>
      <c r="J51" s="47"/>
      <c r="K51" s="48"/>
      <c r="L51" s="31"/>
      <c r="M51" s="49"/>
    </row>
    <row r="52" spans="1:13" s="1" customFormat="1" ht="15.95" customHeight="1">
      <c r="A52" s="7"/>
      <c r="B52" s="18"/>
      <c r="C52" s="19"/>
      <c r="D52" s="19"/>
      <c r="E52" s="20"/>
      <c r="F52" s="20"/>
      <c r="G52" s="20"/>
      <c r="H52" s="21"/>
      <c r="I52" s="44"/>
      <c r="J52" s="44"/>
      <c r="K52" s="45"/>
      <c r="L52" s="20"/>
      <c r="M52" s="46"/>
    </row>
    <row r="53" spans="1:13" s="1" customFormat="1" ht="15.75">
      <c r="A53" s="22"/>
      <c r="B53" s="23"/>
      <c r="C53" s="24"/>
      <c r="D53" s="24"/>
      <c r="E53" s="25"/>
      <c r="F53" s="25"/>
      <c r="G53" s="25"/>
      <c r="H53" s="26">
        <f>SUM(H50:H52)</f>
        <v>2</v>
      </c>
      <c r="I53" s="26">
        <v>97000</v>
      </c>
      <c r="J53" s="26">
        <v>97444</v>
      </c>
      <c r="K53" s="22" t="s">
        <v>38</v>
      </c>
      <c r="L53" s="25">
        <f>ROUND(H53*J53,0)</f>
        <v>194888</v>
      </c>
      <c r="M53" s="37"/>
    </row>
    <row r="54" spans="1:13" s="1" customFormat="1" ht="19.5" customHeight="1">
      <c r="A54" s="37" t="s">
        <v>29</v>
      </c>
      <c r="B54" s="9" t="s">
        <v>40</v>
      </c>
      <c r="C54" s="28"/>
      <c r="D54" s="28"/>
      <c r="E54" s="28"/>
      <c r="F54" s="28"/>
      <c r="G54" s="28"/>
      <c r="H54" s="11"/>
      <c r="I54" s="11"/>
      <c r="J54" s="11"/>
      <c r="K54" s="51"/>
      <c r="L54" s="11"/>
      <c r="M54" s="40"/>
    </row>
    <row r="55" spans="1:13" s="1" customFormat="1" ht="15.95" customHeight="1">
      <c r="A55" s="6"/>
      <c r="B55" s="29" t="s">
        <v>22</v>
      </c>
      <c r="C55" s="30">
        <v>1</v>
      </c>
      <c r="D55" s="30">
        <v>6</v>
      </c>
      <c r="E55" s="31">
        <v>1</v>
      </c>
      <c r="F55" s="131" t="s">
        <v>4</v>
      </c>
      <c r="G55" s="131" t="s">
        <v>4</v>
      </c>
      <c r="H55" s="32">
        <f>ROUND(E55*D55*C55,2)</f>
        <v>6</v>
      </c>
      <c r="I55" s="47"/>
      <c r="J55" s="47"/>
      <c r="K55" s="48"/>
      <c r="L55" s="31"/>
      <c r="M55" s="49"/>
    </row>
    <row r="56" spans="1:13" s="1" customFormat="1" ht="15.95" customHeight="1">
      <c r="A56" s="7"/>
      <c r="B56" s="18"/>
      <c r="C56" s="19"/>
      <c r="D56" s="19"/>
      <c r="E56" s="20"/>
      <c r="F56" s="20"/>
      <c r="G56" s="20"/>
      <c r="H56" s="21"/>
      <c r="I56" s="44"/>
      <c r="J56" s="44"/>
      <c r="K56" s="45"/>
      <c r="L56" s="20"/>
      <c r="M56" s="46"/>
    </row>
    <row r="57" spans="1:13" s="1" customFormat="1" ht="15.75">
      <c r="A57" s="22"/>
      <c r="B57" s="23"/>
      <c r="C57" s="24"/>
      <c r="D57" s="24"/>
      <c r="E57" s="25"/>
      <c r="F57" s="25"/>
      <c r="G57" s="25"/>
      <c r="H57" s="26">
        <f>SUM(H54:H56)</f>
        <v>6</v>
      </c>
      <c r="I57" s="26">
        <v>29150</v>
      </c>
      <c r="J57" s="26">
        <v>29470</v>
      </c>
      <c r="K57" s="22" t="s">
        <v>38</v>
      </c>
      <c r="L57" s="25">
        <f>ROUND(H57*J57,0)</f>
        <v>176820</v>
      </c>
      <c r="M57" s="37"/>
    </row>
    <row r="58" spans="1:13" s="1" customFormat="1" ht="30">
      <c r="A58" s="37" t="s">
        <v>41</v>
      </c>
      <c r="B58" s="9" t="s">
        <v>42</v>
      </c>
      <c r="C58" s="28"/>
      <c r="D58" s="28"/>
      <c r="E58" s="28"/>
      <c r="F58" s="28"/>
      <c r="G58" s="28"/>
      <c r="H58" s="11"/>
      <c r="I58" s="11"/>
      <c r="J58" s="11"/>
      <c r="K58" s="51"/>
      <c r="L58" s="11"/>
      <c r="M58" s="40"/>
    </row>
    <row r="59" spans="1:13" s="1" customFormat="1" ht="15.95" customHeight="1">
      <c r="A59" s="6"/>
      <c r="B59" s="29" t="s">
        <v>22</v>
      </c>
      <c r="C59" s="30">
        <v>1</v>
      </c>
      <c r="D59" s="30">
        <v>6</v>
      </c>
      <c r="E59" s="31">
        <v>1</v>
      </c>
      <c r="F59" s="131" t="s">
        <v>4</v>
      </c>
      <c r="G59" s="131" t="s">
        <v>4</v>
      </c>
      <c r="H59" s="32">
        <f>ROUND(E59*D59*C59,2)</f>
        <v>6</v>
      </c>
      <c r="I59" s="47"/>
      <c r="J59" s="47"/>
      <c r="K59" s="48"/>
      <c r="L59" s="31"/>
      <c r="M59" s="49"/>
    </row>
    <row r="60" spans="1:13" s="1" customFormat="1" ht="15.95" customHeight="1">
      <c r="A60" s="7"/>
      <c r="B60" s="18"/>
      <c r="C60" s="19"/>
      <c r="D60" s="19"/>
      <c r="E60" s="20"/>
      <c r="F60" s="20"/>
      <c r="G60" s="20"/>
      <c r="H60" s="21"/>
      <c r="I60" s="44"/>
      <c r="J60" s="44"/>
      <c r="K60" s="45"/>
      <c r="L60" s="20"/>
      <c r="M60" s="46"/>
    </row>
    <row r="61" spans="1:13" s="1" customFormat="1" ht="15.75">
      <c r="A61" s="22"/>
      <c r="B61" s="23"/>
      <c r="C61" s="24"/>
      <c r="D61" s="24"/>
      <c r="E61" s="25"/>
      <c r="F61" s="25"/>
      <c r="G61" s="25"/>
      <c r="H61" s="26">
        <f>SUM(H58:H60)</f>
        <v>6</v>
      </c>
      <c r="I61" s="26">
        <v>87500</v>
      </c>
      <c r="J61" s="26">
        <v>87661</v>
      </c>
      <c r="K61" s="22" t="s">
        <v>38</v>
      </c>
      <c r="L61" s="25">
        <f>ROUND(H61*J61,0)</f>
        <v>525966</v>
      </c>
      <c r="M61" s="37"/>
    </row>
    <row r="62" spans="1:13" s="1" customFormat="1" ht="18.75" customHeight="1">
      <c r="A62" s="37" t="s">
        <v>43</v>
      </c>
      <c r="B62" s="9" t="s">
        <v>44</v>
      </c>
      <c r="C62" s="28"/>
      <c r="D62" s="28"/>
      <c r="E62" s="28"/>
      <c r="F62" s="28"/>
      <c r="G62" s="28"/>
      <c r="H62" s="11"/>
      <c r="I62" s="11"/>
      <c r="J62" s="11"/>
      <c r="K62" s="51"/>
      <c r="L62" s="11"/>
      <c r="M62" s="40"/>
    </row>
    <row r="63" spans="1:13" s="1" customFormat="1" ht="15.95" customHeight="1">
      <c r="A63" s="6"/>
      <c r="B63" s="29" t="s">
        <v>22</v>
      </c>
      <c r="C63" s="30">
        <v>1</v>
      </c>
      <c r="D63" s="30">
        <v>6</v>
      </c>
      <c r="E63" s="31">
        <v>1</v>
      </c>
      <c r="F63" s="131" t="s">
        <v>4</v>
      </c>
      <c r="G63" s="131" t="s">
        <v>4</v>
      </c>
      <c r="H63" s="32">
        <f>ROUND(E63*D63*C63,2)</f>
        <v>6</v>
      </c>
      <c r="I63" s="47"/>
      <c r="J63" s="47"/>
      <c r="K63" s="48"/>
      <c r="L63" s="31"/>
      <c r="M63" s="49"/>
    </row>
    <row r="64" spans="1:13" s="1" customFormat="1" ht="15.95" customHeight="1">
      <c r="A64" s="7"/>
      <c r="B64" s="18"/>
      <c r="C64" s="19"/>
      <c r="D64" s="19"/>
      <c r="E64" s="20"/>
      <c r="F64" s="20"/>
      <c r="G64" s="20"/>
      <c r="H64" s="21"/>
      <c r="I64" s="44"/>
      <c r="J64" s="44"/>
      <c r="K64" s="45"/>
      <c r="L64" s="20"/>
      <c r="M64" s="46"/>
    </row>
    <row r="65" spans="1:13" s="1" customFormat="1" ht="15.75">
      <c r="A65" s="22"/>
      <c r="B65" s="23"/>
      <c r="C65" s="24"/>
      <c r="D65" s="24"/>
      <c r="E65" s="25"/>
      <c r="F65" s="25"/>
      <c r="G65" s="25"/>
      <c r="H65" s="26">
        <f>SUM(H62:H64)</f>
        <v>6</v>
      </c>
      <c r="I65" s="26">
        <v>19500</v>
      </c>
      <c r="J65" s="26">
        <v>19710</v>
      </c>
      <c r="K65" s="22" t="s">
        <v>38</v>
      </c>
      <c r="L65" s="25">
        <f>ROUND(H65*J65,0)</f>
        <v>118260</v>
      </c>
      <c r="M65" s="37"/>
    </row>
    <row r="66" spans="1:13" s="1" customFormat="1" ht="34.5" customHeight="1">
      <c r="A66" s="37" t="s">
        <v>45</v>
      </c>
      <c r="B66" s="9" t="s">
        <v>46</v>
      </c>
      <c r="C66" s="28"/>
      <c r="D66" s="28"/>
      <c r="E66" s="28"/>
      <c r="F66" s="28"/>
      <c r="G66" s="28"/>
      <c r="H66" s="11"/>
      <c r="I66" s="11"/>
      <c r="J66" s="11"/>
      <c r="K66" s="51"/>
      <c r="L66" s="11"/>
      <c r="M66" s="40"/>
    </row>
    <row r="67" spans="1:13" s="1" customFormat="1" ht="15.95" customHeight="1">
      <c r="A67" s="6"/>
      <c r="B67" s="29" t="s">
        <v>22</v>
      </c>
      <c r="C67" s="30">
        <v>1</v>
      </c>
      <c r="D67" s="30">
        <v>6</v>
      </c>
      <c r="E67" s="31">
        <v>1</v>
      </c>
      <c r="F67" s="131" t="s">
        <v>4</v>
      </c>
      <c r="G67" s="131" t="s">
        <v>4</v>
      </c>
      <c r="H67" s="32">
        <f>ROUND(E67*D67*C67,2)</f>
        <v>6</v>
      </c>
      <c r="I67" s="47"/>
      <c r="J67" s="47"/>
      <c r="K67" s="48"/>
      <c r="L67" s="31"/>
      <c r="M67" s="49"/>
    </row>
    <row r="68" spans="1:13" s="1" customFormat="1" ht="15.95" customHeight="1">
      <c r="A68" s="7"/>
      <c r="B68" s="18"/>
      <c r="C68" s="19"/>
      <c r="D68" s="19"/>
      <c r="E68" s="20"/>
      <c r="F68" s="20"/>
      <c r="G68" s="20"/>
      <c r="H68" s="21"/>
      <c r="I68" s="44"/>
      <c r="J68" s="44"/>
      <c r="K68" s="45"/>
      <c r="L68" s="20"/>
      <c r="M68" s="46"/>
    </row>
    <row r="69" spans="1:13" s="1" customFormat="1" ht="15.75">
      <c r="A69" s="22"/>
      <c r="B69" s="23"/>
      <c r="C69" s="24"/>
      <c r="D69" s="24"/>
      <c r="E69" s="25"/>
      <c r="F69" s="25"/>
      <c r="G69" s="25"/>
      <c r="H69" s="26">
        <f>SUM(H66:H68)</f>
        <v>6</v>
      </c>
      <c r="I69" s="26">
        <v>19500</v>
      </c>
      <c r="J69" s="26">
        <v>19845</v>
      </c>
      <c r="K69" s="22" t="s">
        <v>38</v>
      </c>
      <c r="L69" s="25">
        <f>ROUND(H69*J69,0)</f>
        <v>119070</v>
      </c>
      <c r="M69" s="37"/>
    </row>
    <row r="70" spans="1:13" s="1" customFormat="1" ht="15.75">
      <c r="A70" s="37" t="s">
        <v>47</v>
      </c>
      <c r="B70" s="132" t="s">
        <v>48</v>
      </c>
      <c r="C70" s="28"/>
      <c r="D70" s="28"/>
      <c r="E70" s="28"/>
      <c r="F70" s="28"/>
      <c r="G70" s="28"/>
      <c r="H70" s="11"/>
      <c r="I70" s="11"/>
      <c r="J70" s="11"/>
      <c r="K70" s="51"/>
      <c r="L70" s="11"/>
      <c r="M70" s="40"/>
    </row>
    <row r="71" spans="1:13" s="1" customFormat="1" ht="15.95" customHeight="1">
      <c r="A71" s="6"/>
      <c r="B71" s="29" t="s">
        <v>22</v>
      </c>
      <c r="C71" s="30">
        <v>1</v>
      </c>
      <c r="D71" s="30">
        <v>6</v>
      </c>
      <c r="E71" s="31">
        <v>14</v>
      </c>
      <c r="F71" s="131" t="s">
        <v>4</v>
      </c>
      <c r="G71" s="131" t="s">
        <v>4</v>
      </c>
      <c r="H71" s="32">
        <f>ROUND(E71*D71*C71,2)</f>
        <v>84</v>
      </c>
      <c r="I71" s="47"/>
      <c r="J71" s="47"/>
      <c r="K71" s="48"/>
      <c r="L71" s="31"/>
      <c r="M71" s="49"/>
    </row>
    <row r="72" spans="1:13" s="1" customFormat="1" ht="15.95" customHeight="1">
      <c r="A72" s="7"/>
      <c r="B72" s="18"/>
      <c r="C72" s="19"/>
      <c r="D72" s="19"/>
      <c r="E72" s="20"/>
      <c r="F72" s="20"/>
      <c r="G72" s="20"/>
      <c r="H72" s="21"/>
      <c r="I72" s="44"/>
      <c r="J72" s="44"/>
      <c r="K72" s="45"/>
      <c r="L72" s="20"/>
      <c r="M72" s="46"/>
    </row>
    <row r="73" spans="1:13" s="1" customFormat="1" ht="15.75">
      <c r="A73" s="22"/>
      <c r="B73" s="23"/>
      <c r="C73" s="24"/>
      <c r="D73" s="24"/>
      <c r="E73" s="25"/>
      <c r="F73" s="25"/>
      <c r="G73" s="25"/>
      <c r="H73" s="26">
        <f>SUM(H70:H72)</f>
        <v>84</v>
      </c>
      <c r="I73" s="26">
        <v>5800</v>
      </c>
      <c r="J73" s="26">
        <v>5800</v>
      </c>
      <c r="K73" s="22" t="s">
        <v>38</v>
      </c>
      <c r="L73" s="25">
        <f>ROUND(H73*J73,0)</f>
        <v>487200</v>
      </c>
      <c r="M73" s="37"/>
    </row>
    <row r="74" spans="1:13" s="1" customFormat="1" ht="15.75">
      <c r="A74" s="37" t="s">
        <v>49</v>
      </c>
      <c r="B74" s="9" t="s">
        <v>50</v>
      </c>
      <c r="C74" s="28"/>
      <c r="D74" s="28"/>
      <c r="E74" s="28"/>
      <c r="F74" s="28"/>
      <c r="G74" s="28"/>
      <c r="H74" s="11"/>
      <c r="I74" s="11"/>
      <c r="J74" s="11"/>
      <c r="K74" s="51"/>
      <c r="L74" s="11"/>
      <c r="M74" s="40"/>
    </row>
    <row r="75" spans="1:13" s="1" customFormat="1" ht="15.95" customHeight="1">
      <c r="A75" s="6"/>
      <c r="B75" s="29" t="s">
        <v>22</v>
      </c>
      <c r="C75" s="30">
        <v>1</v>
      </c>
      <c r="D75" s="30">
        <v>6</v>
      </c>
      <c r="E75" s="31">
        <v>1</v>
      </c>
      <c r="F75" s="131" t="s">
        <v>4</v>
      </c>
      <c r="G75" s="131" t="s">
        <v>4</v>
      </c>
      <c r="H75" s="32">
        <f t="shared" ref="H75:H80" si="3">ROUND(E75*D75*C75,2)</f>
        <v>6</v>
      </c>
      <c r="I75" s="47"/>
      <c r="J75" s="47"/>
      <c r="K75" s="48"/>
      <c r="L75" s="31"/>
      <c r="M75" s="49"/>
    </row>
    <row r="76" spans="1:13" s="1" customFormat="1" ht="15.95" customHeight="1">
      <c r="A76" s="7"/>
      <c r="B76" s="18"/>
      <c r="C76" s="19"/>
      <c r="D76" s="19"/>
      <c r="E76" s="20"/>
      <c r="F76" s="20"/>
      <c r="G76" s="20"/>
      <c r="H76" s="21"/>
      <c r="I76" s="44"/>
      <c r="J76" s="44"/>
      <c r="K76" s="45"/>
      <c r="L76" s="20"/>
      <c r="M76" s="49"/>
    </row>
    <row r="77" spans="1:13" s="1" customFormat="1" ht="15.75">
      <c r="A77" s="22"/>
      <c r="B77" s="23"/>
      <c r="C77" s="24"/>
      <c r="D77" s="24"/>
      <c r="E77" s="25"/>
      <c r="F77" s="25"/>
      <c r="G77" s="25"/>
      <c r="H77" s="26">
        <f>SUM(H74:H76)</f>
        <v>6</v>
      </c>
      <c r="I77" s="26">
        <v>7800</v>
      </c>
      <c r="J77" s="26">
        <v>7800</v>
      </c>
      <c r="K77" s="22" t="s">
        <v>38</v>
      </c>
      <c r="L77" s="25">
        <f>ROUND(H77*J77,0)</f>
        <v>46800</v>
      </c>
      <c r="M77" s="37"/>
    </row>
    <row r="78" spans="1:13" s="1" customFormat="1" ht="55.5" customHeight="1">
      <c r="A78" s="37" t="s">
        <v>51</v>
      </c>
      <c r="B78" s="9" t="s">
        <v>52</v>
      </c>
      <c r="C78" s="28"/>
      <c r="D78" s="28"/>
      <c r="E78" s="28"/>
      <c r="F78" s="28"/>
      <c r="G78" s="28"/>
      <c r="H78" s="11"/>
      <c r="I78" s="11"/>
      <c r="J78" s="11"/>
      <c r="K78" s="51"/>
      <c r="L78" s="11"/>
      <c r="M78" s="40"/>
    </row>
    <row r="79" spans="1:13" s="1" customFormat="1" ht="15.95" customHeight="1">
      <c r="A79" s="13"/>
      <c r="B79" s="14" t="s">
        <v>53</v>
      </c>
      <c r="C79" s="15">
        <v>4</v>
      </c>
      <c r="D79" s="15">
        <v>6</v>
      </c>
      <c r="E79" s="16">
        <v>4</v>
      </c>
      <c r="F79" s="130" t="s">
        <v>4</v>
      </c>
      <c r="G79" s="130" t="s">
        <v>4</v>
      </c>
      <c r="H79" s="17">
        <f t="shared" si="3"/>
        <v>96</v>
      </c>
      <c r="I79" s="41"/>
      <c r="J79" s="41"/>
      <c r="K79" s="42"/>
      <c r="L79" s="16"/>
      <c r="M79" s="43"/>
    </row>
    <row r="80" spans="1:13" s="1" customFormat="1" ht="15.95" customHeight="1">
      <c r="A80" s="13"/>
      <c r="B80" s="14" t="s">
        <v>54</v>
      </c>
      <c r="C80" s="15">
        <v>1</v>
      </c>
      <c r="D80" s="15">
        <v>6</v>
      </c>
      <c r="E80" s="16">
        <v>45</v>
      </c>
      <c r="F80" s="130" t="s">
        <v>4</v>
      </c>
      <c r="G80" s="130" t="s">
        <v>4</v>
      </c>
      <c r="H80" s="17">
        <f t="shared" si="3"/>
        <v>270</v>
      </c>
      <c r="I80" s="41"/>
      <c r="J80" s="41"/>
      <c r="K80" s="42"/>
      <c r="L80" s="16"/>
      <c r="M80" s="43"/>
    </row>
    <row r="81" spans="1:15" s="1" customFormat="1" ht="15.95" customHeight="1">
      <c r="A81" s="7"/>
      <c r="B81" s="18"/>
      <c r="C81" s="19"/>
      <c r="D81" s="19"/>
      <c r="E81" s="20"/>
      <c r="F81" s="20"/>
      <c r="G81" s="20"/>
      <c r="H81" s="21"/>
      <c r="I81" s="44"/>
      <c r="J81" s="44"/>
      <c r="K81" s="45"/>
      <c r="L81" s="20"/>
      <c r="M81" s="43"/>
    </row>
    <row r="82" spans="1:15" s="1" customFormat="1" ht="15.75">
      <c r="A82" s="22"/>
      <c r="B82" s="23"/>
      <c r="C82" s="24"/>
      <c r="D82" s="24"/>
      <c r="E82" s="25"/>
      <c r="F82" s="25"/>
      <c r="G82" s="25"/>
      <c r="H82" s="26">
        <f>SUM(H78:H81)</f>
        <v>366</v>
      </c>
      <c r="I82" s="26">
        <v>4850</v>
      </c>
      <c r="J82" s="26">
        <v>4850</v>
      </c>
      <c r="K82" s="22" t="s">
        <v>55</v>
      </c>
      <c r="L82" s="25">
        <f>ROUND(H82*J82,0)</f>
        <v>1775100</v>
      </c>
      <c r="M82" s="37"/>
    </row>
    <row r="83" spans="1:15" s="1" customFormat="1" ht="65.25" customHeight="1">
      <c r="A83" s="37" t="s">
        <v>56</v>
      </c>
      <c r="B83" s="9" t="s">
        <v>57</v>
      </c>
      <c r="C83" s="28"/>
      <c r="D83" s="28"/>
      <c r="E83" s="28"/>
      <c r="F83" s="28"/>
      <c r="G83" s="28"/>
      <c r="H83" s="11"/>
      <c r="I83" s="11"/>
      <c r="J83" s="11"/>
      <c r="K83" s="51"/>
      <c r="L83" s="11"/>
      <c r="M83" s="40"/>
    </row>
    <row r="84" spans="1:15" s="1" customFormat="1" ht="15.95" customHeight="1">
      <c r="A84" s="6"/>
      <c r="B84" s="29" t="s">
        <v>22</v>
      </c>
      <c r="C84" s="30">
        <v>1</v>
      </c>
      <c r="D84" s="30">
        <v>6</v>
      </c>
      <c r="E84" s="31">
        <v>20</v>
      </c>
      <c r="F84" s="131" t="s">
        <v>4</v>
      </c>
      <c r="G84" s="131" t="s">
        <v>4</v>
      </c>
      <c r="H84" s="32">
        <f>ROUND(E84*D84*C84,2)</f>
        <v>120</v>
      </c>
      <c r="I84" s="47"/>
      <c r="J84" s="47"/>
      <c r="K84" s="48"/>
      <c r="L84" s="31"/>
      <c r="M84" s="49"/>
    </row>
    <row r="85" spans="1:15" s="1" customFormat="1" ht="15.95" customHeight="1">
      <c r="A85" s="7"/>
      <c r="B85" s="18"/>
      <c r="C85" s="19"/>
      <c r="D85" s="19"/>
      <c r="E85" s="20"/>
      <c r="F85" s="20"/>
      <c r="G85" s="20"/>
      <c r="H85" s="21"/>
      <c r="I85" s="44"/>
      <c r="J85" s="44"/>
      <c r="K85" s="45"/>
      <c r="L85" s="20"/>
      <c r="M85" s="46"/>
    </row>
    <row r="86" spans="1:15" s="1" customFormat="1" ht="15.75">
      <c r="A86" s="22"/>
      <c r="B86" s="23"/>
      <c r="C86" s="24"/>
      <c r="D86" s="24"/>
      <c r="E86" s="25"/>
      <c r="F86" s="25"/>
      <c r="G86" s="25"/>
      <c r="H86" s="26">
        <f>SUM(H83:H85)</f>
        <v>120</v>
      </c>
      <c r="I86" s="26">
        <v>930</v>
      </c>
      <c r="J86" s="26">
        <v>930</v>
      </c>
      <c r="K86" s="22" t="s">
        <v>58</v>
      </c>
      <c r="L86" s="25">
        <f>ROUND(H86*J86,0)</f>
        <v>111600</v>
      </c>
      <c r="M86" s="37"/>
    </row>
    <row r="87" spans="1:15" s="1" customFormat="1" ht="34.5" customHeight="1">
      <c r="A87" s="33">
        <v>8</v>
      </c>
      <c r="B87" s="53" t="s">
        <v>59</v>
      </c>
      <c r="C87" s="28"/>
      <c r="D87" s="28"/>
      <c r="E87" s="28"/>
      <c r="F87" s="28"/>
      <c r="G87" s="28"/>
      <c r="H87" s="11"/>
      <c r="I87" s="11"/>
      <c r="J87" s="11"/>
      <c r="K87" s="51"/>
      <c r="L87" s="11"/>
      <c r="M87" s="40"/>
    </row>
    <row r="88" spans="1:15" s="1" customFormat="1" ht="15.95" customHeight="1">
      <c r="A88" s="13"/>
      <c r="B88" s="14" t="s">
        <v>18</v>
      </c>
      <c r="C88" s="15">
        <v>1</v>
      </c>
      <c r="D88" s="15">
        <v>6</v>
      </c>
      <c r="E88" s="16">
        <v>1</v>
      </c>
      <c r="F88" s="130" t="s">
        <v>4</v>
      </c>
      <c r="G88" s="130" t="s">
        <v>4</v>
      </c>
      <c r="H88" s="17">
        <f>ROUND(E88*D88*C88,2)</f>
        <v>6</v>
      </c>
      <c r="I88" s="41"/>
      <c r="J88" s="41"/>
      <c r="K88" s="42"/>
      <c r="L88" s="16"/>
      <c r="M88" s="43"/>
    </row>
    <row r="89" spans="1:15" s="1" customFormat="1" ht="15.95" customHeight="1">
      <c r="A89" s="7"/>
      <c r="B89" s="18"/>
      <c r="C89" s="19"/>
      <c r="D89" s="19"/>
      <c r="E89" s="20"/>
      <c r="F89" s="20"/>
      <c r="G89" s="20"/>
      <c r="H89" s="21"/>
      <c r="I89" s="44"/>
      <c r="J89" s="44"/>
      <c r="K89" s="45"/>
      <c r="L89" s="20"/>
      <c r="M89" s="46"/>
    </row>
    <row r="90" spans="1:15" s="1" customFormat="1" ht="15.75">
      <c r="A90" s="22"/>
      <c r="B90" s="23"/>
      <c r="C90" s="24"/>
      <c r="D90" s="24"/>
      <c r="E90" s="25"/>
      <c r="F90" s="25"/>
      <c r="G90" s="25"/>
      <c r="H90" s="26">
        <f>SUM(H87:H89)</f>
        <v>6</v>
      </c>
      <c r="I90" s="26">
        <v>55500</v>
      </c>
      <c r="J90" s="26">
        <v>56611</v>
      </c>
      <c r="K90" s="22" t="s">
        <v>38</v>
      </c>
      <c r="L90" s="25">
        <f>ROUND(H90*J90,0)</f>
        <v>339666</v>
      </c>
      <c r="M90" s="37"/>
    </row>
    <row r="91" spans="1:15" s="1" customFormat="1" ht="15.75">
      <c r="A91" s="33">
        <v>9</v>
      </c>
      <c r="B91" s="53" t="s">
        <v>60</v>
      </c>
      <c r="C91" s="28"/>
      <c r="D91" s="28"/>
      <c r="E91" s="28"/>
      <c r="F91" s="28"/>
      <c r="G91" s="28"/>
      <c r="H91" s="11"/>
      <c r="I91" s="11"/>
      <c r="J91" s="11"/>
      <c r="K91" s="51"/>
      <c r="L91" s="11"/>
      <c r="M91" s="40"/>
    </row>
    <row r="92" spans="1:15" s="1" customFormat="1" ht="15.95" customHeight="1">
      <c r="A92" s="6"/>
      <c r="B92" s="29" t="s">
        <v>22</v>
      </c>
      <c r="C92" s="30">
        <v>1</v>
      </c>
      <c r="D92" s="30">
        <v>6</v>
      </c>
      <c r="E92" s="31">
        <v>4</v>
      </c>
      <c r="F92" s="131" t="s">
        <v>4</v>
      </c>
      <c r="G92" s="131" t="s">
        <v>4</v>
      </c>
      <c r="H92" s="32">
        <f>ROUND(E92*D92*C92,2)</f>
        <v>24</v>
      </c>
      <c r="I92" s="47"/>
      <c r="J92" s="47"/>
      <c r="K92" s="48"/>
      <c r="L92" s="31"/>
      <c r="M92" s="49"/>
    </row>
    <row r="93" spans="1:15" s="1" customFormat="1" ht="15.95" customHeight="1">
      <c r="A93" s="7"/>
      <c r="B93" s="18"/>
      <c r="C93" s="19"/>
      <c r="D93" s="19"/>
      <c r="E93" s="20"/>
      <c r="F93" s="20"/>
      <c r="G93" s="20"/>
      <c r="H93" s="21"/>
      <c r="I93" s="44"/>
      <c r="J93" s="44"/>
      <c r="K93" s="45"/>
      <c r="L93" s="20"/>
      <c r="M93" s="46"/>
    </row>
    <row r="94" spans="1:15" s="1" customFormat="1" ht="15.75">
      <c r="A94" s="22"/>
      <c r="B94" s="23"/>
      <c r="C94" s="24"/>
      <c r="D94" s="24"/>
      <c r="E94" s="25"/>
      <c r="F94" s="25"/>
      <c r="G94" s="25"/>
      <c r="H94" s="26">
        <f>SUM(H91:H93)</f>
        <v>24</v>
      </c>
      <c r="I94" s="26">
        <v>270000</v>
      </c>
      <c r="J94" s="26">
        <v>280000</v>
      </c>
      <c r="K94" s="22" t="s">
        <v>38</v>
      </c>
      <c r="L94" s="25">
        <f>ROUND(H94*J94,0)</f>
        <v>6720000</v>
      </c>
      <c r="M94" s="37"/>
    </row>
    <row r="95" spans="1:15" s="1" customFormat="1" ht="15.75" hidden="1">
      <c r="A95" s="54"/>
      <c r="B95" s="54"/>
      <c r="C95" s="166" t="s">
        <v>2</v>
      </c>
      <c r="D95" s="167"/>
      <c r="E95" s="167"/>
      <c r="F95" s="167"/>
      <c r="G95" s="167"/>
      <c r="H95" s="167"/>
      <c r="I95" s="167"/>
      <c r="J95" s="167"/>
      <c r="K95" s="168"/>
      <c r="L95" s="58">
        <f>SUM(L6:L94)</f>
        <v>15334778</v>
      </c>
      <c r="M95" s="54"/>
      <c r="N95" s="1">
        <v>15151980</v>
      </c>
      <c r="O95" s="59">
        <f>L95-N95</f>
        <v>182798</v>
      </c>
    </row>
    <row r="96" spans="1:15" s="1" customFormat="1" ht="15.75" hidden="1">
      <c r="A96" s="55"/>
      <c r="B96" s="55"/>
      <c r="C96" s="171"/>
      <c r="D96" s="172"/>
      <c r="E96" s="172"/>
      <c r="F96" s="172"/>
      <c r="G96" s="172"/>
      <c r="H96" s="172"/>
      <c r="I96" s="172"/>
      <c r="J96" s="172"/>
      <c r="K96" s="173"/>
      <c r="L96" s="60"/>
      <c r="M96" s="55"/>
    </row>
    <row r="97" spans="1:14" s="1" customFormat="1" ht="15.75" hidden="1">
      <c r="A97" s="55"/>
      <c r="B97" s="55"/>
      <c r="C97" s="174" t="s">
        <v>1</v>
      </c>
      <c r="D97" s="175"/>
      <c r="E97" s="175"/>
      <c r="F97" s="175"/>
      <c r="G97" s="175"/>
      <c r="H97" s="175"/>
      <c r="I97" s="175"/>
      <c r="J97" s="175"/>
      <c r="K97" s="176"/>
      <c r="L97" s="61">
        <f>ROUND(L95*0.03,0)</f>
        <v>460043</v>
      </c>
      <c r="M97" s="55"/>
      <c r="N97" s="61">
        <f>ROUND(N95*0.03,0)</f>
        <v>454559</v>
      </c>
    </row>
    <row r="98" spans="1:14" s="1" customFormat="1" ht="15.75" hidden="1">
      <c r="A98" s="55"/>
      <c r="B98" s="55"/>
      <c r="C98" s="174" t="s">
        <v>2</v>
      </c>
      <c r="D98" s="175"/>
      <c r="E98" s="175"/>
      <c r="F98" s="175"/>
      <c r="G98" s="175"/>
      <c r="H98" s="175"/>
      <c r="I98" s="175"/>
      <c r="J98" s="175"/>
      <c r="K98" s="176"/>
      <c r="L98" s="60">
        <f>SUM(L95:L97)</f>
        <v>15794821</v>
      </c>
      <c r="M98" s="55"/>
      <c r="N98" s="60">
        <f>SUM(N95:N97)</f>
        <v>15606539</v>
      </c>
    </row>
    <row r="99" spans="1:14" s="1" customFormat="1" ht="15.75" hidden="1">
      <c r="A99" s="55"/>
      <c r="B99" s="55"/>
      <c r="C99" s="171"/>
      <c r="D99" s="172"/>
      <c r="E99" s="172"/>
      <c r="F99" s="172"/>
      <c r="G99" s="172"/>
      <c r="H99" s="172"/>
      <c r="I99" s="172"/>
      <c r="J99" s="172"/>
      <c r="K99" s="173"/>
      <c r="L99" s="60"/>
      <c r="M99" s="55"/>
      <c r="N99" s="60"/>
    </row>
    <row r="100" spans="1:14" s="1" customFormat="1" ht="15.75" hidden="1">
      <c r="A100" s="56"/>
      <c r="B100" s="56"/>
      <c r="C100" s="166" t="s">
        <v>3</v>
      </c>
      <c r="D100" s="167"/>
      <c r="E100" s="167"/>
      <c r="F100" s="167"/>
      <c r="G100" s="167"/>
      <c r="H100" s="167"/>
      <c r="I100" s="167"/>
      <c r="J100" s="167"/>
      <c r="K100" s="168"/>
      <c r="L100" s="58"/>
      <c r="M100" s="56"/>
      <c r="N100" s="58">
        <v>15610000</v>
      </c>
    </row>
    <row r="101" spans="1:14" s="1" customFormat="1" ht="15.75">
      <c r="A101" s="57"/>
      <c r="B101" s="57"/>
      <c r="C101" s="57"/>
      <c r="D101" s="57"/>
      <c r="E101" s="57"/>
      <c r="F101" s="57"/>
      <c r="G101" s="57"/>
      <c r="H101" s="57"/>
      <c r="I101" s="62"/>
      <c r="J101" s="62"/>
      <c r="K101" s="57"/>
      <c r="L101" s="57"/>
      <c r="M101" s="57"/>
    </row>
    <row r="102" spans="1:14" s="1" customFormat="1" ht="15.75">
      <c r="A102" s="57"/>
      <c r="B102" s="57"/>
      <c r="C102" s="57"/>
      <c r="D102" s="57"/>
      <c r="E102" s="57"/>
      <c r="F102" s="57"/>
      <c r="G102" s="57"/>
      <c r="H102" s="57"/>
      <c r="I102" s="62"/>
      <c r="J102" s="62"/>
      <c r="K102" s="57"/>
      <c r="L102" s="57"/>
      <c r="M102" s="57"/>
    </row>
    <row r="103" spans="1:14" s="1" customFormat="1" ht="15.75">
      <c r="A103" s="57"/>
      <c r="B103" s="57"/>
      <c r="C103" s="57"/>
      <c r="D103" s="57"/>
      <c r="E103" s="57"/>
      <c r="F103" s="57"/>
      <c r="G103" s="57"/>
      <c r="H103" s="57"/>
      <c r="I103" s="62"/>
      <c r="J103" s="62"/>
      <c r="K103" s="57"/>
      <c r="L103" s="57"/>
      <c r="M103" s="57"/>
    </row>
    <row r="104" spans="1:14" s="1" customFormat="1" ht="15.75">
      <c r="A104" s="57"/>
      <c r="B104" s="57"/>
      <c r="C104" s="57"/>
      <c r="D104" s="57"/>
      <c r="E104" s="57"/>
      <c r="F104" s="57"/>
      <c r="G104" s="57"/>
      <c r="H104" s="57"/>
      <c r="I104" s="62"/>
      <c r="J104" s="62"/>
      <c r="K104" s="57"/>
      <c r="L104" s="57"/>
      <c r="M104" s="57"/>
    </row>
    <row r="105" spans="1:14" s="1" customFormat="1" ht="15.75">
      <c r="A105" s="57"/>
      <c r="B105" s="57"/>
      <c r="C105" s="57"/>
      <c r="D105" s="57"/>
      <c r="E105" s="57"/>
      <c r="F105" s="57"/>
      <c r="G105" s="57"/>
      <c r="H105" s="57"/>
      <c r="I105" s="62"/>
      <c r="J105" s="62"/>
      <c r="K105" s="57"/>
      <c r="L105" s="57"/>
      <c r="M105" s="57"/>
    </row>
    <row r="106" spans="1:14" s="1" customFormat="1" ht="15.75">
      <c r="A106" s="57"/>
      <c r="B106" s="57"/>
      <c r="C106" s="57"/>
      <c r="D106" s="57"/>
      <c r="E106" s="57"/>
      <c r="F106" s="57"/>
      <c r="G106" s="57"/>
      <c r="H106" s="57"/>
      <c r="I106" s="62"/>
      <c r="J106" s="62"/>
      <c r="K106" s="57"/>
      <c r="L106" s="57"/>
      <c r="M106" s="57"/>
    </row>
    <row r="107" spans="1:14" s="1" customFormat="1" ht="15.75">
      <c r="A107" s="57"/>
      <c r="B107" s="57"/>
      <c r="C107" s="57"/>
      <c r="D107" s="57"/>
      <c r="E107" s="57"/>
      <c r="F107" s="57"/>
      <c r="G107" s="57"/>
      <c r="H107" s="57"/>
      <c r="I107" s="62"/>
      <c r="J107" s="62"/>
      <c r="K107" s="57"/>
      <c r="L107" s="57"/>
      <c r="M107" s="57"/>
    </row>
    <row r="108" spans="1:14" s="1" customFormat="1" ht="15.75">
      <c r="A108" s="57"/>
      <c r="B108" s="57"/>
      <c r="C108" s="57"/>
      <c r="D108" s="57"/>
      <c r="E108" s="57"/>
      <c r="F108" s="57"/>
      <c r="G108" s="57"/>
      <c r="H108" s="57"/>
      <c r="I108" s="62"/>
      <c r="J108" s="62"/>
      <c r="K108" s="57"/>
      <c r="L108" s="57"/>
      <c r="M108" s="57"/>
    </row>
    <row r="109" spans="1:14" s="1" customFormat="1" ht="15.75">
      <c r="A109" s="57"/>
      <c r="B109" s="57"/>
      <c r="C109" s="57"/>
      <c r="D109" s="57"/>
      <c r="E109" s="57"/>
      <c r="F109" s="57"/>
      <c r="G109" s="57"/>
      <c r="H109" s="57"/>
      <c r="I109" s="62"/>
      <c r="J109" s="62"/>
      <c r="K109" s="57"/>
      <c r="L109" s="57"/>
      <c r="M109" s="57"/>
    </row>
    <row r="110" spans="1:14" s="1" customFormat="1" ht="15.75">
      <c r="A110" s="57"/>
      <c r="B110" s="57"/>
      <c r="C110" s="57"/>
      <c r="D110" s="57"/>
      <c r="E110" s="57"/>
      <c r="F110" s="57"/>
      <c r="G110" s="57"/>
      <c r="H110" s="57"/>
      <c r="I110" s="62"/>
      <c r="J110" s="62"/>
      <c r="K110" s="57"/>
      <c r="L110" s="57"/>
      <c r="M110" s="57"/>
    </row>
    <row r="111" spans="1:14" s="1" customFormat="1" ht="15.75">
      <c r="A111" s="57"/>
      <c r="B111" s="57"/>
      <c r="C111" s="57"/>
      <c r="D111" s="57"/>
      <c r="E111" s="57"/>
      <c r="F111" s="57"/>
      <c r="G111" s="57"/>
      <c r="H111" s="57"/>
      <c r="I111" s="62"/>
      <c r="J111" s="62"/>
      <c r="K111" s="57"/>
      <c r="L111" s="57"/>
      <c r="M111" s="57"/>
    </row>
    <row r="112" spans="1:14" s="1" customFormat="1" ht="15.75">
      <c r="A112" s="57"/>
      <c r="B112" s="57"/>
      <c r="C112" s="57"/>
      <c r="D112" s="57"/>
      <c r="E112" s="57"/>
      <c r="F112" s="57"/>
      <c r="G112" s="57"/>
      <c r="H112" s="57"/>
      <c r="I112" s="62"/>
      <c r="J112" s="62"/>
      <c r="K112" s="57"/>
      <c r="L112" s="57"/>
      <c r="M112" s="57"/>
    </row>
    <row r="113" spans="1:13" s="1" customFormat="1" ht="15.75">
      <c r="A113" s="57"/>
      <c r="B113" s="57"/>
      <c r="C113" s="57"/>
      <c r="D113" s="57"/>
      <c r="E113" s="57"/>
      <c r="F113" s="57"/>
      <c r="G113" s="57"/>
      <c r="H113" s="57"/>
      <c r="I113" s="62"/>
      <c r="J113" s="62"/>
      <c r="K113" s="57"/>
      <c r="L113" s="57"/>
      <c r="M113" s="57"/>
    </row>
    <row r="114" spans="1:13" s="1" customFormat="1" ht="15.75">
      <c r="A114" s="57"/>
      <c r="B114" s="57"/>
      <c r="C114" s="57"/>
      <c r="D114" s="57"/>
      <c r="E114" s="57"/>
      <c r="F114" s="57"/>
      <c r="G114" s="57"/>
      <c r="H114" s="57"/>
      <c r="I114" s="62"/>
      <c r="J114" s="62"/>
      <c r="K114" s="57"/>
      <c r="L114" s="57"/>
      <c r="M114" s="57"/>
    </row>
    <row r="115" spans="1:13" s="1" customFormat="1" ht="15.75">
      <c r="A115" s="57"/>
      <c r="B115" s="57"/>
      <c r="C115" s="57"/>
      <c r="D115" s="57"/>
      <c r="E115" s="57"/>
      <c r="F115" s="57"/>
      <c r="G115" s="57"/>
      <c r="H115" s="57"/>
      <c r="I115" s="62"/>
      <c r="J115" s="62"/>
      <c r="K115" s="57"/>
      <c r="L115" s="57"/>
      <c r="M115" s="57"/>
    </row>
    <row r="116" spans="1:13" s="1" customFormat="1" ht="15.75">
      <c r="A116" s="57"/>
      <c r="B116" s="57"/>
      <c r="C116" s="57"/>
      <c r="D116" s="57"/>
      <c r="E116" s="57"/>
      <c r="F116" s="57"/>
      <c r="G116" s="57"/>
      <c r="H116" s="57"/>
      <c r="I116" s="62"/>
      <c r="J116" s="62"/>
      <c r="K116" s="57"/>
      <c r="L116" s="57"/>
      <c r="M116" s="57"/>
    </row>
    <row r="117" spans="1:13" s="1" customFormat="1" ht="15.75">
      <c r="A117" s="57"/>
      <c r="B117" s="57"/>
      <c r="C117" s="57"/>
      <c r="D117" s="57"/>
      <c r="E117" s="57"/>
      <c r="F117" s="57"/>
      <c r="G117" s="57"/>
      <c r="H117" s="57"/>
      <c r="I117" s="62"/>
      <c r="J117" s="62"/>
      <c r="K117" s="57"/>
      <c r="L117" s="57"/>
      <c r="M117" s="57"/>
    </row>
    <row r="118" spans="1:13" s="1" customFormat="1" ht="15.75">
      <c r="A118" s="57"/>
      <c r="B118" s="57"/>
      <c r="C118" s="57"/>
      <c r="D118" s="57"/>
      <c r="E118" s="57"/>
      <c r="F118" s="57"/>
      <c r="G118" s="57"/>
      <c r="H118" s="57"/>
      <c r="I118" s="62"/>
      <c r="J118" s="62"/>
      <c r="K118" s="57"/>
      <c r="L118" s="57"/>
      <c r="M118" s="57"/>
    </row>
    <row r="119" spans="1:13" s="1" customFormat="1" ht="15.75">
      <c r="A119" s="57"/>
      <c r="B119" s="57"/>
      <c r="C119" s="57"/>
      <c r="D119" s="57"/>
      <c r="E119" s="57"/>
      <c r="F119" s="57"/>
      <c r="G119" s="57"/>
      <c r="H119" s="57"/>
      <c r="I119" s="62"/>
      <c r="J119" s="62"/>
      <c r="K119" s="57"/>
      <c r="L119" s="57"/>
      <c r="M119" s="57"/>
    </row>
    <row r="120" spans="1:13" s="1" customFormat="1" ht="15.75">
      <c r="A120" s="57"/>
      <c r="B120" s="57"/>
      <c r="C120" s="57"/>
      <c r="D120" s="57"/>
      <c r="E120" s="57"/>
      <c r="F120" s="57"/>
      <c r="G120" s="57"/>
      <c r="H120" s="57"/>
      <c r="I120" s="62"/>
      <c r="J120" s="62"/>
      <c r="K120" s="57"/>
      <c r="L120" s="57"/>
      <c r="M120" s="57"/>
    </row>
    <row r="121" spans="1:13" s="1" customFormat="1" ht="15.75">
      <c r="A121" s="57"/>
      <c r="B121" s="57"/>
      <c r="C121" s="57"/>
      <c r="D121" s="57"/>
      <c r="E121" s="57"/>
      <c r="F121" s="57"/>
      <c r="G121" s="57"/>
      <c r="H121" s="57"/>
      <c r="I121" s="62"/>
      <c r="J121" s="62"/>
      <c r="K121" s="57"/>
      <c r="L121" s="57"/>
      <c r="M121" s="57"/>
    </row>
    <row r="122" spans="1:13" s="1" customFormat="1" ht="15.75">
      <c r="A122" s="57"/>
      <c r="B122" s="57"/>
      <c r="C122" s="57"/>
      <c r="D122" s="57"/>
      <c r="E122" s="57"/>
      <c r="F122" s="57"/>
      <c r="G122" s="57"/>
      <c r="H122" s="57"/>
      <c r="I122" s="62"/>
      <c r="J122" s="62"/>
      <c r="K122" s="57"/>
      <c r="L122" s="57"/>
      <c r="M122" s="57"/>
    </row>
    <row r="123" spans="1:13" s="1" customFormat="1" ht="15.75">
      <c r="A123" s="57"/>
      <c r="B123" s="57"/>
      <c r="C123" s="57"/>
      <c r="D123" s="57"/>
      <c r="E123" s="57"/>
      <c r="F123" s="57"/>
      <c r="G123" s="57"/>
      <c r="H123" s="57"/>
      <c r="I123" s="62"/>
      <c r="J123" s="62"/>
      <c r="K123" s="57"/>
      <c r="L123" s="57"/>
      <c r="M123" s="57"/>
    </row>
    <row r="124" spans="1:13" s="1" customFormat="1" ht="15.75">
      <c r="A124" s="57"/>
      <c r="B124" s="57"/>
      <c r="C124" s="57"/>
      <c r="D124" s="57"/>
      <c r="E124" s="57"/>
      <c r="F124" s="57"/>
      <c r="G124" s="57"/>
      <c r="H124" s="57"/>
      <c r="I124" s="62"/>
      <c r="J124" s="62"/>
      <c r="K124" s="57"/>
      <c r="L124" s="57"/>
      <c r="M124" s="57"/>
    </row>
    <row r="125" spans="1:13" s="1" customFormat="1" ht="15.75">
      <c r="A125" s="57"/>
      <c r="B125" s="57"/>
      <c r="C125" s="57"/>
      <c r="D125" s="57"/>
      <c r="E125" s="57"/>
      <c r="F125" s="57"/>
      <c r="G125" s="57"/>
      <c r="H125" s="57"/>
      <c r="I125" s="62"/>
      <c r="J125" s="62"/>
      <c r="K125" s="57"/>
      <c r="L125" s="57"/>
      <c r="M125" s="57"/>
    </row>
    <row r="126" spans="1:13" s="1" customFormat="1" ht="15.75">
      <c r="A126" s="57"/>
      <c r="B126" s="57"/>
      <c r="C126" s="57"/>
      <c r="D126" s="57"/>
      <c r="E126" s="57"/>
      <c r="F126" s="57"/>
      <c r="G126" s="57"/>
      <c r="H126" s="57"/>
      <c r="I126" s="62"/>
      <c r="J126" s="62"/>
      <c r="K126" s="57"/>
      <c r="L126" s="57"/>
      <c r="M126" s="57"/>
    </row>
    <row r="127" spans="1:13" s="1" customFormat="1" ht="15.75">
      <c r="A127" s="57"/>
      <c r="B127" s="57"/>
      <c r="C127" s="57"/>
      <c r="D127" s="57"/>
      <c r="E127" s="57"/>
      <c r="F127" s="57"/>
      <c r="G127" s="57"/>
      <c r="H127" s="57"/>
      <c r="I127" s="62"/>
      <c r="J127" s="62"/>
      <c r="K127" s="57"/>
      <c r="L127" s="57"/>
      <c r="M127" s="57"/>
    </row>
    <row r="128" spans="1:13" s="1" customFormat="1" ht="15.75">
      <c r="A128" s="57"/>
      <c r="B128" s="57"/>
      <c r="C128" s="57"/>
      <c r="D128" s="57"/>
      <c r="E128" s="57"/>
      <c r="F128" s="57"/>
      <c r="G128" s="57"/>
      <c r="H128" s="57"/>
      <c r="I128" s="62"/>
      <c r="J128" s="62"/>
      <c r="K128" s="57"/>
      <c r="L128" s="57"/>
      <c r="M128" s="57"/>
    </row>
    <row r="129" spans="1:13" s="1" customFormat="1" ht="15.75">
      <c r="A129" s="57"/>
      <c r="B129" s="57"/>
      <c r="C129" s="57"/>
      <c r="D129" s="57"/>
      <c r="E129" s="57"/>
      <c r="F129" s="57"/>
      <c r="G129" s="57"/>
      <c r="H129" s="57"/>
      <c r="I129" s="62"/>
      <c r="J129" s="62"/>
      <c r="K129" s="57"/>
      <c r="L129" s="57"/>
      <c r="M129" s="57"/>
    </row>
    <row r="130" spans="1:13" s="1" customFormat="1" ht="15.75">
      <c r="A130" s="57"/>
      <c r="B130" s="57"/>
      <c r="C130" s="57"/>
      <c r="D130" s="57"/>
      <c r="E130" s="57"/>
      <c r="F130" s="57"/>
      <c r="G130" s="57"/>
      <c r="H130" s="57"/>
      <c r="I130" s="62"/>
      <c r="J130" s="62"/>
      <c r="K130" s="57"/>
      <c r="L130" s="57"/>
      <c r="M130" s="57"/>
    </row>
    <row r="131" spans="1:13" s="1" customFormat="1" ht="15.75">
      <c r="A131" s="57"/>
      <c r="B131" s="57"/>
      <c r="C131" s="57"/>
      <c r="D131" s="57"/>
      <c r="E131" s="57"/>
      <c r="F131" s="57"/>
      <c r="G131" s="57"/>
      <c r="H131" s="57"/>
      <c r="I131" s="62"/>
      <c r="J131" s="62"/>
      <c r="K131" s="57"/>
      <c r="L131" s="57"/>
      <c r="M131" s="57"/>
    </row>
    <row r="132" spans="1:13" s="1" customFormat="1" ht="15.75">
      <c r="A132" s="57"/>
      <c r="B132" s="57"/>
      <c r="C132" s="57"/>
      <c r="D132" s="57"/>
      <c r="E132" s="57"/>
      <c r="F132" s="57"/>
      <c r="G132" s="57"/>
      <c r="H132" s="57"/>
      <c r="I132" s="62"/>
      <c r="J132" s="62"/>
      <c r="K132" s="57"/>
      <c r="L132" s="57"/>
      <c r="M132" s="57"/>
    </row>
    <row r="133" spans="1:13" s="1" customFormat="1" ht="15.75">
      <c r="A133" s="57"/>
      <c r="B133" s="57"/>
      <c r="C133" s="57"/>
      <c r="D133" s="57"/>
      <c r="E133" s="57"/>
      <c r="F133" s="57"/>
      <c r="G133" s="57"/>
      <c r="H133" s="57"/>
      <c r="I133" s="62"/>
      <c r="J133" s="62"/>
      <c r="K133" s="57"/>
      <c r="L133" s="57"/>
      <c r="M133" s="57"/>
    </row>
    <row r="134" spans="1:13" s="1" customFormat="1" ht="15.75">
      <c r="A134" s="57"/>
      <c r="B134" s="57"/>
      <c r="C134" s="57"/>
      <c r="D134" s="57"/>
      <c r="E134" s="57"/>
      <c r="F134" s="57"/>
      <c r="G134" s="57"/>
      <c r="H134" s="57"/>
      <c r="I134" s="62"/>
      <c r="J134" s="62"/>
      <c r="K134" s="57"/>
      <c r="L134" s="57"/>
      <c r="M134" s="57"/>
    </row>
    <row r="135" spans="1:13" s="1" customFormat="1" ht="15.75">
      <c r="A135" s="57"/>
      <c r="B135" s="57"/>
      <c r="C135" s="57"/>
      <c r="D135" s="57"/>
      <c r="E135" s="57"/>
      <c r="F135" s="57"/>
      <c r="G135" s="57"/>
      <c r="H135" s="57"/>
      <c r="I135" s="62"/>
      <c r="J135" s="62"/>
      <c r="K135" s="57"/>
      <c r="L135" s="57"/>
      <c r="M135" s="57"/>
    </row>
    <row r="136" spans="1:13" s="2" customFormat="1">
      <c r="A136" s="63"/>
      <c r="B136" s="63"/>
      <c r="C136" s="63"/>
      <c r="D136" s="63"/>
      <c r="E136" s="63"/>
      <c r="F136" s="63"/>
      <c r="G136" s="63"/>
      <c r="H136" s="63"/>
      <c r="I136" s="65"/>
      <c r="J136" s="65"/>
      <c r="K136" s="63"/>
      <c r="L136" s="63"/>
      <c r="M136" s="63"/>
    </row>
    <row r="137" spans="1:13" s="2" customFormat="1">
      <c r="A137" s="63"/>
      <c r="B137" s="63"/>
      <c r="C137" s="63"/>
      <c r="D137" s="63"/>
      <c r="E137" s="63"/>
      <c r="F137" s="63"/>
      <c r="G137" s="63"/>
      <c r="H137" s="63"/>
      <c r="I137" s="65"/>
      <c r="J137" s="65"/>
      <c r="K137" s="63"/>
      <c r="L137" s="63"/>
      <c r="M137" s="63"/>
    </row>
    <row r="138" spans="1:13" s="2" customFormat="1">
      <c r="A138" s="63"/>
      <c r="B138" s="63"/>
      <c r="C138" s="63"/>
      <c r="D138" s="63"/>
      <c r="E138" s="63"/>
      <c r="F138" s="63"/>
      <c r="G138" s="63"/>
      <c r="H138" s="63"/>
      <c r="I138" s="65"/>
      <c r="J138" s="65"/>
      <c r="K138" s="63"/>
      <c r="L138" s="63"/>
      <c r="M138" s="63"/>
    </row>
    <row r="139" spans="1:13" s="2" customFormat="1">
      <c r="A139" s="63"/>
      <c r="B139" s="63"/>
      <c r="C139" s="63"/>
      <c r="D139" s="63"/>
      <c r="E139" s="63"/>
      <c r="F139" s="63"/>
      <c r="G139" s="63"/>
      <c r="H139" s="63"/>
      <c r="I139" s="65"/>
      <c r="J139" s="65"/>
      <c r="K139" s="63"/>
      <c r="L139" s="63"/>
      <c r="M139" s="63"/>
    </row>
    <row r="140" spans="1:13" s="2" customFormat="1">
      <c r="A140" s="63"/>
      <c r="B140" s="63"/>
      <c r="C140" s="63"/>
      <c r="D140" s="63"/>
      <c r="E140" s="63"/>
      <c r="F140" s="63"/>
      <c r="G140" s="63"/>
      <c r="H140" s="63"/>
      <c r="I140" s="65"/>
      <c r="J140" s="65"/>
      <c r="K140" s="63"/>
      <c r="L140" s="63"/>
      <c r="M140" s="63"/>
    </row>
    <row r="141" spans="1:13" s="2" customFormat="1">
      <c r="A141" s="63"/>
      <c r="B141" s="63"/>
      <c r="C141" s="63"/>
      <c r="D141" s="63"/>
      <c r="E141" s="63"/>
      <c r="F141" s="63"/>
      <c r="G141" s="63"/>
      <c r="H141" s="63"/>
      <c r="I141" s="65"/>
      <c r="J141" s="65"/>
      <c r="K141" s="63"/>
      <c r="L141" s="63"/>
      <c r="M141" s="63"/>
    </row>
    <row r="142" spans="1:13">
      <c r="A142" s="64"/>
      <c r="B142" s="64"/>
      <c r="C142" s="64"/>
      <c r="D142" s="64"/>
      <c r="E142" s="64"/>
      <c r="F142" s="64"/>
      <c r="G142" s="64"/>
      <c r="H142" s="64"/>
      <c r="I142" s="66"/>
      <c r="J142" s="66"/>
      <c r="K142" s="64"/>
      <c r="L142" s="64"/>
      <c r="M142" s="67"/>
    </row>
    <row r="143" spans="1:13">
      <c r="A143" s="64"/>
      <c r="B143" s="64"/>
      <c r="C143" s="64"/>
      <c r="D143" s="64"/>
      <c r="E143" s="64"/>
      <c r="F143" s="64"/>
      <c r="G143" s="64"/>
      <c r="H143" s="64"/>
      <c r="I143" s="66"/>
      <c r="J143" s="66"/>
      <c r="K143" s="64"/>
      <c r="L143" s="64"/>
      <c r="M143" s="67"/>
    </row>
  </sheetData>
  <mergeCells count="22">
    <mergeCell ref="C100:K100"/>
    <mergeCell ref="A4:A5"/>
    <mergeCell ref="B4:B5"/>
    <mergeCell ref="E4:E5"/>
    <mergeCell ref="F4:F5"/>
    <mergeCell ref="G4:G5"/>
    <mergeCell ref="H4:H5"/>
    <mergeCell ref="I4:I5"/>
    <mergeCell ref="J4:J5"/>
    <mergeCell ref="K4:K5"/>
    <mergeCell ref="C95:K95"/>
    <mergeCell ref="C96:K96"/>
    <mergeCell ref="C97:K97"/>
    <mergeCell ref="C98:K98"/>
    <mergeCell ref="C99:K99"/>
    <mergeCell ref="A1:M1"/>
    <mergeCell ref="A2:M2"/>
    <mergeCell ref="A3:M3"/>
    <mergeCell ref="C4:D4"/>
    <mergeCell ref="C5:D5"/>
    <mergeCell ref="L4:L5"/>
    <mergeCell ref="M4:M5"/>
  </mergeCells>
  <pageMargins left="0.70972222222222203" right="0.70972222222222203" top="0.75" bottom="0.75" header="0.30972222222222201" footer="0.30972222222222201"/>
  <pageSetup paperSize="9" scale="65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3"/>
  <sheetViews>
    <sheetView zoomScale="80" zoomScaleNormal="80" zoomScaleSheetLayoutView="78" workbookViewId="0">
      <selection activeCell="A4" sqref="A1:A1048576"/>
    </sheetView>
  </sheetViews>
  <sheetFormatPr defaultColWidth="9" defaultRowHeight="15"/>
  <cols>
    <col min="1" max="1" width="6.7109375" style="3" customWidth="1"/>
    <col min="2" max="2" width="42" style="3" customWidth="1"/>
    <col min="3" max="4" width="6.7109375" style="3" customWidth="1"/>
    <col min="5" max="8" width="9.7109375" style="3" customWidth="1"/>
    <col min="9" max="9" width="13.5703125" style="4" hidden="1" customWidth="1"/>
    <col min="10" max="10" width="13.5703125" style="4" customWidth="1"/>
    <col min="11" max="11" width="9.7109375" style="3" customWidth="1"/>
    <col min="12" max="12" width="16.7109375" style="3" customWidth="1"/>
    <col min="13" max="13" width="29" style="5" customWidth="1"/>
    <col min="14" max="14" width="16.5703125" style="3" hidden="1" customWidth="1"/>
    <col min="15" max="15" width="14.28515625" style="3" hidden="1" customWidth="1"/>
    <col min="16" max="16384" width="9" style="3"/>
  </cols>
  <sheetData>
    <row r="1" spans="1:13" s="1" customFormat="1" ht="24.6" customHeight="1">
      <c r="A1" s="158" t="s">
        <v>7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</row>
    <row r="2" spans="1:13" s="1" customFormat="1" ht="15.75">
      <c r="A2" s="159" t="s">
        <v>8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3" spans="1:13" s="1" customFormat="1" ht="15.75">
      <c r="A3" s="161"/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s="1" customFormat="1" ht="15.95" customHeight="1">
      <c r="A4" s="169" t="s">
        <v>5</v>
      </c>
      <c r="B4" s="164" t="s">
        <v>9</v>
      </c>
      <c r="C4" s="162" t="s">
        <v>10</v>
      </c>
      <c r="D4" s="163"/>
      <c r="E4" s="164" t="s">
        <v>11</v>
      </c>
      <c r="F4" s="164" t="s">
        <v>12</v>
      </c>
      <c r="G4" s="164" t="s">
        <v>13</v>
      </c>
      <c r="H4" s="164" t="s">
        <v>14</v>
      </c>
      <c r="I4" s="164" t="s">
        <v>15</v>
      </c>
      <c r="J4" s="164" t="s">
        <v>15</v>
      </c>
      <c r="K4" s="164" t="s">
        <v>16</v>
      </c>
      <c r="L4" s="164" t="s">
        <v>0</v>
      </c>
      <c r="M4" s="164" t="s">
        <v>6</v>
      </c>
    </row>
    <row r="5" spans="1:13" s="1" customFormat="1" ht="15.95" customHeight="1">
      <c r="A5" s="170"/>
      <c r="B5" s="165"/>
      <c r="C5" s="162"/>
      <c r="D5" s="163"/>
      <c r="E5" s="165"/>
      <c r="F5" s="165"/>
      <c r="G5" s="165"/>
      <c r="H5" s="165"/>
      <c r="I5" s="165"/>
      <c r="J5" s="165"/>
      <c r="K5" s="165"/>
      <c r="L5" s="165"/>
      <c r="M5" s="165"/>
    </row>
    <row r="6" spans="1:13" s="1" customFormat="1" ht="264.75" customHeight="1">
      <c r="A6" s="33">
        <v>1</v>
      </c>
      <c r="B6" s="9" t="s">
        <v>17</v>
      </c>
      <c r="C6" s="10"/>
      <c r="D6" s="10"/>
      <c r="E6" s="11"/>
      <c r="F6" s="11"/>
      <c r="G6" s="11"/>
      <c r="H6" s="12"/>
      <c r="I6" s="38"/>
      <c r="J6" s="38"/>
      <c r="K6" s="39"/>
      <c r="L6" s="11"/>
      <c r="M6" s="40"/>
    </row>
    <row r="7" spans="1:13" s="1" customFormat="1" ht="15.95" customHeight="1">
      <c r="A7" s="13"/>
      <c r="B7" s="14" t="s">
        <v>18</v>
      </c>
      <c r="C7" s="15">
        <v>1</v>
      </c>
      <c r="D7" s="15">
        <v>6</v>
      </c>
      <c r="E7" s="16">
        <v>12</v>
      </c>
      <c r="F7" s="130" t="s">
        <v>4</v>
      </c>
      <c r="G7" s="130" t="s">
        <v>4</v>
      </c>
      <c r="H7" s="17">
        <f>ROUND(E7*D7*C7,2)</f>
        <v>72</v>
      </c>
      <c r="I7" s="41"/>
      <c r="J7" s="41"/>
      <c r="K7" s="42"/>
      <c r="L7" s="16"/>
      <c r="M7" s="43"/>
    </row>
    <row r="8" spans="1:13" s="1" customFormat="1" ht="15.95" customHeight="1">
      <c r="A8" s="7"/>
      <c r="B8" s="18"/>
      <c r="C8" s="19"/>
      <c r="D8" s="19"/>
      <c r="E8" s="20"/>
      <c r="F8" s="20"/>
      <c r="G8" s="20"/>
      <c r="H8" s="21"/>
      <c r="I8" s="44"/>
      <c r="J8" s="44"/>
      <c r="K8" s="45"/>
      <c r="L8" s="20"/>
      <c r="M8" s="46"/>
    </row>
    <row r="9" spans="1:13" s="1" customFormat="1" ht="15.75">
      <c r="A9" s="22"/>
      <c r="B9" s="23"/>
      <c r="C9" s="24"/>
      <c r="D9" s="24"/>
      <c r="E9" s="25"/>
      <c r="F9" s="25"/>
      <c r="G9" s="25"/>
      <c r="H9" s="26">
        <f>SUM(H6:H8)</f>
        <v>72</v>
      </c>
      <c r="I9" s="26">
        <v>26000</v>
      </c>
      <c r="J9" s="26">
        <f>I9</f>
        <v>26000</v>
      </c>
      <c r="K9" s="22" t="s">
        <v>19</v>
      </c>
      <c r="L9" s="25">
        <f>ROUND(H9*J9,0)</f>
        <v>1872000</v>
      </c>
      <c r="M9" s="37"/>
    </row>
    <row r="10" spans="1:13" s="1" customFormat="1" ht="264" customHeight="1">
      <c r="A10" s="33">
        <v>2</v>
      </c>
      <c r="B10" s="9" t="s">
        <v>20</v>
      </c>
      <c r="C10" s="27"/>
      <c r="D10" s="27"/>
      <c r="E10" s="11"/>
      <c r="F10" s="11"/>
      <c r="G10" s="11"/>
      <c r="H10" s="11"/>
      <c r="I10" s="38"/>
      <c r="J10" s="38"/>
      <c r="K10" s="39"/>
      <c r="L10" s="11"/>
      <c r="M10" s="40"/>
    </row>
    <row r="11" spans="1:13" s="1" customFormat="1" ht="15.95" customHeight="1">
      <c r="A11" s="13"/>
      <c r="B11" s="14" t="s">
        <v>18</v>
      </c>
      <c r="C11" s="15">
        <v>1</v>
      </c>
      <c r="D11" s="15">
        <v>6</v>
      </c>
      <c r="E11" s="16">
        <v>6</v>
      </c>
      <c r="F11" s="130" t="s">
        <v>4</v>
      </c>
      <c r="G11" s="130" t="s">
        <v>4</v>
      </c>
      <c r="H11" s="17">
        <f t="shared" ref="H11:H16" si="0">ROUND(E11*D11*C11,2)</f>
        <v>36</v>
      </c>
      <c r="I11" s="41"/>
      <c r="J11" s="41"/>
      <c r="K11" s="42"/>
      <c r="L11" s="16"/>
      <c r="M11" s="43"/>
    </row>
    <row r="12" spans="1:13" s="1" customFormat="1" ht="15.95" customHeight="1">
      <c r="A12" s="7"/>
      <c r="B12" s="18"/>
      <c r="C12" s="19"/>
      <c r="D12" s="19"/>
      <c r="E12" s="20"/>
      <c r="F12" s="20"/>
      <c r="G12" s="20"/>
      <c r="H12" s="21"/>
      <c r="I12" s="44"/>
      <c r="J12" s="44"/>
      <c r="K12" s="45"/>
      <c r="L12" s="20"/>
      <c r="M12" s="46"/>
    </row>
    <row r="13" spans="1:13" s="1" customFormat="1" ht="15.75">
      <c r="A13" s="22"/>
      <c r="B13" s="23"/>
      <c r="C13" s="24"/>
      <c r="D13" s="24"/>
      <c r="E13" s="25"/>
      <c r="F13" s="25"/>
      <c r="G13" s="25"/>
      <c r="H13" s="26">
        <f>SUM(H10:H12)</f>
        <v>36</v>
      </c>
      <c r="I13" s="26">
        <v>18690</v>
      </c>
      <c r="J13" s="26">
        <v>18600</v>
      </c>
      <c r="K13" s="22" t="s">
        <v>19</v>
      </c>
      <c r="L13" s="25">
        <f>ROUND(H13*J13,0)</f>
        <v>669600</v>
      </c>
      <c r="M13" s="37"/>
    </row>
    <row r="14" spans="1:13" s="1" customFormat="1" ht="67.5" customHeight="1">
      <c r="A14" s="33">
        <v>3</v>
      </c>
      <c r="B14" s="9" t="s">
        <v>21</v>
      </c>
      <c r="C14" s="28"/>
      <c r="D14" s="28"/>
      <c r="E14" s="28"/>
      <c r="F14" s="28"/>
      <c r="G14" s="28"/>
      <c r="H14" s="11"/>
      <c r="I14" s="11"/>
      <c r="J14" s="11"/>
      <c r="K14" s="39"/>
      <c r="L14" s="11"/>
      <c r="M14" s="40"/>
    </row>
    <row r="15" spans="1:13" s="1" customFormat="1" ht="15.95" customHeight="1">
      <c r="A15" s="6"/>
      <c r="B15" s="29" t="s">
        <v>22</v>
      </c>
      <c r="C15" s="30">
        <v>1</v>
      </c>
      <c r="D15" s="30">
        <v>6</v>
      </c>
      <c r="E15" s="31">
        <v>12</v>
      </c>
      <c r="F15" s="131" t="s">
        <v>4</v>
      </c>
      <c r="G15" s="131" t="s">
        <v>4</v>
      </c>
      <c r="H15" s="32">
        <f t="shared" si="0"/>
        <v>72</v>
      </c>
      <c r="I15" s="47"/>
      <c r="J15" s="47"/>
      <c r="K15" s="48"/>
      <c r="L15" s="31"/>
      <c r="M15" s="49"/>
    </row>
    <row r="16" spans="1:13" s="1" customFormat="1" ht="15.95" customHeight="1">
      <c r="A16" s="13"/>
      <c r="B16" s="14" t="s">
        <v>18</v>
      </c>
      <c r="C16" s="15">
        <v>1</v>
      </c>
      <c r="D16" s="15">
        <v>6</v>
      </c>
      <c r="E16" s="16">
        <v>12</v>
      </c>
      <c r="F16" s="130" t="s">
        <v>4</v>
      </c>
      <c r="G16" s="130" t="s">
        <v>4</v>
      </c>
      <c r="H16" s="17">
        <f t="shared" si="0"/>
        <v>72</v>
      </c>
      <c r="I16" s="41"/>
      <c r="J16" s="41"/>
      <c r="K16" s="42"/>
      <c r="L16" s="16"/>
      <c r="M16" s="43"/>
    </row>
    <row r="17" spans="1:13" s="1" customFormat="1" ht="15.95" customHeight="1">
      <c r="A17" s="7"/>
      <c r="B17" s="18"/>
      <c r="C17" s="19"/>
      <c r="D17" s="19"/>
      <c r="E17" s="20"/>
      <c r="F17" s="20"/>
      <c r="G17" s="20"/>
      <c r="H17" s="21"/>
      <c r="I17" s="44"/>
      <c r="J17" s="44"/>
      <c r="K17" s="45"/>
      <c r="L17" s="20"/>
      <c r="M17" s="46"/>
    </row>
    <row r="18" spans="1:13" s="1" customFormat="1" ht="15.75">
      <c r="A18" s="22"/>
      <c r="B18" s="23"/>
      <c r="C18" s="24"/>
      <c r="D18" s="24"/>
      <c r="E18" s="25"/>
      <c r="F18" s="25"/>
      <c r="G18" s="25"/>
      <c r="H18" s="26">
        <f>SUM(H14:H17)</f>
        <v>144</v>
      </c>
      <c r="I18" s="26">
        <v>2500</v>
      </c>
      <c r="J18" s="26">
        <v>2500</v>
      </c>
      <c r="K18" s="22" t="s">
        <v>19</v>
      </c>
      <c r="L18" s="25">
        <f>ROUND(H18*J18,0)</f>
        <v>360000</v>
      </c>
      <c r="M18" s="37"/>
    </row>
    <row r="19" spans="1:13" s="1" customFormat="1" ht="48.75" customHeight="1">
      <c r="A19" s="33">
        <v>4</v>
      </c>
      <c r="B19" s="9" t="s">
        <v>23</v>
      </c>
      <c r="C19" s="28"/>
      <c r="D19" s="28"/>
      <c r="E19" s="28"/>
      <c r="F19" s="28"/>
      <c r="G19" s="28"/>
      <c r="H19" s="28"/>
      <c r="I19" s="50"/>
      <c r="J19" s="50"/>
      <c r="K19" s="28"/>
      <c r="L19" s="28"/>
      <c r="M19" s="28"/>
    </row>
    <row r="20" spans="1:13" s="1" customFormat="1" ht="18.75" customHeight="1">
      <c r="A20" s="37" t="s">
        <v>24</v>
      </c>
      <c r="B20" s="9" t="s">
        <v>25</v>
      </c>
      <c r="C20" s="28"/>
      <c r="D20" s="28"/>
      <c r="E20" s="28"/>
      <c r="F20" s="28"/>
      <c r="G20" s="28"/>
      <c r="H20" s="11"/>
      <c r="I20" s="11"/>
      <c r="J20" s="11"/>
      <c r="K20" s="51"/>
      <c r="L20" s="11"/>
      <c r="M20" s="40"/>
    </row>
    <row r="21" spans="1:13" s="1" customFormat="1" ht="15.95" customHeight="1">
      <c r="A21" s="6"/>
      <c r="B21" s="29" t="s">
        <v>22</v>
      </c>
      <c r="C21" s="30">
        <v>1</v>
      </c>
      <c r="D21" s="30">
        <v>6</v>
      </c>
      <c r="E21" s="31">
        <v>2</v>
      </c>
      <c r="F21" s="131" t="s">
        <v>4</v>
      </c>
      <c r="G21" s="131" t="s">
        <v>4</v>
      </c>
      <c r="H21" s="32">
        <f t="shared" ref="H21:H27" si="1">ROUND(E21*D21*C21,2)</f>
        <v>12</v>
      </c>
      <c r="I21" s="47"/>
      <c r="J21" s="47"/>
      <c r="K21" s="48"/>
      <c r="L21" s="31"/>
      <c r="M21" s="49"/>
    </row>
    <row r="22" spans="1:13" s="1" customFormat="1" ht="15.95" customHeight="1">
      <c r="A22" s="13"/>
      <c r="B22" s="14" t="s">
        <v>18</v>
      </c>
      <c r="C22" s="15">
        <v>1</v>
      </c>
      <c r="D22" s="15">
        <v>6</v>
      </c>
      <c r="E22" s="16">
        <v>3</v>
      </c>
      <c r="F22" s="130" t="s">
        <v>4</v>
      </c>
      <c r="G22" s="130" t="s">
        <v>4</v>
      </c>
      <c r="H22" s="17">
        <f t="shared" si="1"/>
        <v>18</v>
      </c>
      <c r="I22" s="41"/>
      <c r="J22" s="41"/>
      <c r="K22" s="42"/>
      <c r="L22" s="16"/>
      <c r="M22" s="43"/>
    </row>
    <row r="23" spans="1:13" s="1" customFormat="1" ht="15.95" customHeight="1">
      <c r="A23" s="7"/>
      <c r="B23" s="18"/>
      <c r="C23" s="19"/>
      <c r="D23" s="19"/>
      <c r="E23" s="20"/>
      <c r="F23" s="20"/>
      <c r="G23" s="20"/>
      <c r="H23" s="21"/>
      <c r="I23" s="44"/>
      <c r="J23" s="44"/>
      <c r="K23" s="45"/>
      <c r="L23" s="20"/>
      <c r="M23" s="46"/>
    </row>
    <row r="24" spans="1:13" s="1" customFormat="1" ht="15.75">
      <c r="A24" s="22"/>
      <c r="B24" s="23"/>
      <c r="C24" s="24"/>
      <c r="D24" s="24"/>
      <c r="E24" s="25"/>
      <c r="F24" s="25"/>
      <c r="G24" s="25"/>
      <c r="H24" s="26">
        <f>SUM(H20:H23)</f>
        <v>30</v>
      </c>
      <c r="I24" s="26">
        <v>1100</v>
      </c>
      <c r="J24" s="26">
        <v>1090</v>
      </c>
      <c r="K24" s="22" t="s">
        <v>26</v>
      </c>
      <c r="L24" s="25">
        <f>ROUND(H24*J24,0)</f>
        <v>32700</v>
      </c>
      <c r="M24" s="37"/>
    </row>
    <row r="25" spans="1:13" s="1" customFormat="1" ht="20.25" customHeight="1">
      <c r="A25" s="37" t="s">
        <v>27</v>
      </c>
      <c r="B25" s="9" t="s">
        <v>28</v>
      </c>
      <c r="C25" s="28"/>
      <c r="D25" s="28"/>
      <c r="E25" s="28"/>
      <c r="F25" s="28"/>
      <c r="G25" s="28"/>
      <c r="H25" s="11"/>
      <c r="I25" s="11"/>
      <c r="J25" s="11"/>
      <c r="K25" s="51"/>
      <c r="L25" s="11"/>
      <c r="M25" s="40"/>
    </row>
    <row r="26" spans="1:13" s="1" customFormat="1" ht="15.95" customHeight="1">
      <c r="A26" s="6"/>
      <c r="B26" s="29" t="s">
        <v>22</v>
      </c>
      <c r="C26" s="30">
        <v>1</v>
      </c>
      <c r="D26" s="30">
        <v>6</v>
      </c>
      <c r="E26" s="31">
        <v>6</v>
      </c>
      <c r="F26" s="131" t="s">
        <v>4</v>
      </c>
      <c r="G26" s="131" t="s">
        <v>4</v>
      </c>
      <c r="H26" s="32">
        <f t="shared" si="1"/>
        <v>36</v>
      </c>
      <c r="I26" s="47"/>
      <c r="J26" s="47"/>
      <c r="K26" s="48"/>
      <c r="L26" s="31"/>
      <c r="M26" s="49"/>
    </row>
    <row r="27" spans="1:13" s="1" customFormat="1" ht="15.95" customHeight="1">
      <c r="A27" s="13"/>
      <c r="B27" s="14" t="s">
        <v>18</v>
      </c>
      <c r="C27" s="15">
        <v>1</v>
      </c>
      <c r="D27" s="15">
        <v>6</v>
      </c>
      <c r="E27" s="16">
        <v>6</v>
      </c>
      <c r="F27" s="130" t="s">
        <v>4</v>
      </c>
      <c r="G27" s="130" t="s">
        <v>4</v>
      </c>
      <c r="H27" s="17">
        <f t="shared" si="1"/>
        <v>36</v>
      </c>
      <c r="I27" s="41"/>
      <c r="J27" s="41"/>
      <c r="K27" s="42"/>
      <c r="L27" s="16"/>
      <c r="M27" s="43"/>
    </row>
    <row r="28" spans="1:13" s="1" customFormat="1" ht="15.95" customHeight="1">
      <c r="A28" s="7"/>
      <c r="B28" s="18"/>
      <c r="C28" s="19"/>
      <c r="D28" s="19"/>
      <c r="E28" s="20"/>
      <c r="F28" s="20"/>
      <c r="G28" s="20"/>
      <c r="H28" s="21"/>
      <c r="I28" s="44"/>
      <c r="J28" s="44"/>
      <c r="K28" s="45"/>
      <c r="L28" s="20"/>
      <c r="M28" s="46"/>
    </row>
    <row r="29" spans="1:13" s="1" customFormat="1" ht="15.75">
      <c r="A29" s="22"/>
      <c r="B29" s="23"/>
      <c r="C29" s="24"/>
      <c r="D29" s="24"/>
      <c r="E29" s="25"/>
      <c r="F29" s="25"/>
      <c r="G29" s="25"/>
      <c r="H29" s="26">
        <f>SUM(H25:H28)</f>
        <v>72</v>
      </c>
      <c r="I29" s="26">
        <v>620</v>
      </c>
      <c r="J29" s="26">
        <v>620</v>
      </c>
      <c r="K29" s="22" t="s">
        <v>26</v>
      </c>
      <c r="L29" s="25">
        <f>ROUND(H29*J29,0)</f>
        <v>44640</v>
      </c>
      <c r="M29" s="37"/>
    </row>
    <row r="30" spans="1:13" s="1" customFormat="1" ht="19.5" customHeight="1">
      <c r="A30" s="37" t="s">
        <v>29</v>
      </c>
      <c r="B30" s="9" t="s">
        <v>30</v>
      </c>
      <c r="C30" s="28"/>
      <c r="D30" s="28"/>
      <c r="E30" s="28"/>
      <c r="F30" s="28"/>
      <c r="G30" s="28"/>
      <c r="H30" s="11"/>
      <c r="I30" s="11"/>
      <c r="J30" s="11"/>
      <c r="K30" s="51"/>
      <c r="L30" s="11"/>
      <c r="M30" s="40"/>
    </row>
    <row r="31" spans="1:13" s="1" customFormat="1" ht="15.95" customHeight="1">
      <c r="A31" s="6"/>
      <c r="B31" s="29" t="s">
        <v>22</v>
      </c>
      <c r="C31" s="30">
        <v>1</v>
      </c>
      <c r="D31" s="30">
        <v>6</v>
      </c>
      <c r="E31" s="31">
        <v>6</v>
      </c>
      <c r="F31" s="131" t="s">
        <v>4</v>
      </c>
      <c r="G31" s="131" t="s">
        <v>4</v>
      </c>
      <c r="H31" s="32">
        <f t="shared" ref="H31:H37" si="2">ROUND(E31*D31*C31,2)</f>
        <v>36</v>
      </c>
      <c r="I31" s="47"/>
      <c r="J31" s="47"/>
      <c r="K31" s="48"/>
      <c r="L31" s="31"/>
      <c r="M31" s="49"/>
    </row>
    <row r="32" spans="1:13" s="1" customFormat="1" ht="15.95" customHeight="1">
      <c r="A32" s="13"/>
      <c r="B32" s="14" t="s">
        <v>18</v>
      </c>
      <c r="C32" s="15">
        <v>1</v>
      </c>
      <c r="D32" s="15">
        <v>6</v>
      </c>
      <c r="E32" s="16">
        <v>6</v>
      </c>
      <c r="F32" s="130" t="s">
        <v>4</v>
      </c>
      <c r="G32" s="130" t="s">
        <v>4</v>
      </c>
      <c r="H32" s="17">
        <f t="shared" si="2"/>
        <v>36</v>
      </c>
      <c r="I32" s="41"/>
      <c r="J32" s="41"/>
      <c r="K32" s="42"/>
      <c r="L32" s="16"/>
      <c r="M32" s="43"/>
    </row>
    <row r="33" spans="1:13" s="1" customFormat="1" ht="15.95" customHeight="1">
      <c r="A33" s="7"/>
      <c r="B33" s="18"/>
      <c r="C33" s="19"/>
      <c r="D33" s="19"/>
      <c r="E33" s="20"/>
      <c r="F33" s="20"/>
      <c r="G33" s="20"/>
      <c r="H33" s="21"/>
      <c r="I33" s="44"/>
      <c r="J33" s="44"/>
      <c r="K33" s="45"/>
      <c r="L33" s="20"/>
      <c r="M33" s="46"/>
    </row>
    <row r="34" spans="1:13" s="1" customFormat="1" ht="15.75">
      <c r="A34" s="22"/>
      <c r="B34" s="23"/>
      <c r="C34" s="24"/>
      <c r="D34" s="24"/>
      <c r="E34" s="25"/>
      <c r="F34" s="25"/>
      <c r="G34" s="25"/>
      <c r="H34" s="26">
        <f>SUM(H30:H33)</f>
        <v>72</v>
      </c>
      <c r="I34" s="26">
        <v>494</v>
      </c>
      <c r="J34" s="26">
        <v>615</v>
      </c>
      <c r="K34" s="22" t="s">
        <v>26</v>
      </c>
      <c r="L34" s="25">
        <f>ROUND(H34*J34,0)</f>
        <v>44280</v>
      </c>
      <c r="M34" s="37"/>
    </row>
    <row r="35" spans="1:13" s="1" customFormat="1" ht="48.75" customHeight="1">
      <c r="A35" s="33">
        <v>5</v>
      </c>
      <c r="B35" s="9" t="s">
        <v>31</v>
      </c>
      <c r="C35" s="28"/>
      <c r="D35" s="28"/>
      <c r="E35" s="28"/>
      <c r="F35" s="28"/>
      <c r="G35" s="28"/>
      <c r="H35" s="11"/>
      <c r="I35" s="11"/>
      <c r="J35" s="11"/>
      <c r="K35" s="51"/>
      <c r="L35" s="11"/>
      <c r="M35" s="40"/>
    </row>
    <row r="36" spans="1:13" s="1" customFormat="1" ht="15.95" customHeight="1">
      <c r="A36" s="6"/>
      <c r="B36" s="29" t="s">
        <v>22</v>
      </c>
      <c r="C36" s="30">
        <v>1</v>
      </c>
      <c r="D36" s="30">
        <v>6</v>
      </c>
      <c r="E36" s="31">
        <v>1</v>
      </c>
      <c r="F36" s="131" t="s">
        <v>4</v>
      </c>
      <c r="G36" s="131" t="s">
        <v>4</v>
      </c>
      <c r="H36" s="32">
        <f t="shared" si="2"/>
        <v>6</v>
      </c>
      <c r="I36" s="47"/>
      <c r="J36" s="47"/>
      <c r="K36" s="48"/>
      <c r="L36" s="31"/>
      <c r="M36" s="49"/>
    </row>
    <row r="37" spans="1:13" s="1" customFormat="1" ht="15.95" customHeight="1">
      <c r="A37" s="13"/>
      <c r="B37" s="14" t="s">
        <v>18</v>
      </c>
      <c r="C37" s="15">
        <v>1</v>
      </c>
      <c r="D37" s="15">
        <v>6</v>
      </c>
      <c r="E37" s="16">
        <v>1</v>
      </c>
      <c r="F37" s="130" t="s">
        <v>4</v>
      </c>
      <c r="G37" s="130" t="s">
        <v>4</v>
      </c>
      <c r="H37" s="17">
        <f t="shared" si="2"/>
        <v>6</v>
      </c>
      <c r="I37" s="41"/>
      <c r="J37" s="41"/>
      <c r="K37" s="42"/>
      <c r="L37" s="16"/>
      <c r="M37" s="43"/>
    </row>
    <row r="38" spans="1:13" s="1" customFormat="1" ht="15.95" customHeight="1">
      <c r="A38" s="7"/>
      <c r="B38" s="18"/>
      <c r="C38" s="19"/>
      <c r="D38" s="19"/>
      <c r="E38" s="20"/>
      <c r="F38" s="20"/>
      <c r="G38" s="20"/>
      <c r="H38" s="21"/>
      <c r="I38" s="44"/>
      <c r="J38" s="44"/>
      <c r="K38" s="45"/>
      <c r="L38" s="20"/>
      <c r="M38" s="46"/>
    </row>
    <row r="39" spans="1:13" s="1" customFormat="1" ht="15.75">
      <c r="A39" s="22"/>
      <c r="B39" s="23"/>
      <c r="C39" s="24"/>
      <c r="D39" s="24"/>
      <c r="E39" s="25"/>
      <c r="F39" s="25"/>
      <c r="G39" s="25"/>
      <c r="H39" s="26">
        <f>SUM(H35:H38)</f>
        <v>12</v>
      </c>
      <c r="I39" s="26">
        <v>6250</v>
      </c>
      <c r="J39" s="26">
        <v>6425</v>
      </c>
      <c r="K39" s="22" t="s">
        <v>32</v>
      </c>
      <c r="L39" s="25">
        <f>ROUND(H39*J39,0)</f>
        <v>77100</v>
      </c>
      <c r="M39" s="37"/>
    </row>
    <row r="40" spans="1:13" s="1" customFormat="1" ht="15.75">
      <c r="A40" s="33">
        <v>6</v>
      </c>
      <c r="B40" s="9" t="s">
        <v>33</v>
      </c>
      <c r="C40" s="28"/>
      <c r="D40" s="28"/>
      <c r="E40" s="28"/>
      <c r="F40" s="28"/>
      <c r="G40" s="28"/>
      <c r="H40" s="28"/>
      <c r="I40" s="50"/>
      <c r="J40" s="50"/>
      <c r="K40" s="28"/>
      <c r="L40" s="28"/>
      <c r="M40" s="28"/>
    </row>
    <row r="41" spans="1:13" s="1" customFormat="1" ht="36" customHeight="1">
      <c r="A41" s="37" t="s">
        <v>24</v>
      </c>
      <c r="B41" s="9" t="s">
        <v>34</v>
      </c>
      <c r="C41" s="28"/>
      <c r="D41" s="28"/>
      <c r="E41" s="28"/>
      <c r="F41" s="28"/>
      <c r="G41" s="28"/>
      <c r="H41" s="11"/>
      <c r="I41" s="11"/>
      <c r="J41" s="11"/>
      <c r="K41" s="51"/>
      <c r="L41" s="11"/>
      <c r="M41" s="40"/>
    </row>
    <row r="42" spans="1:13" s="1" customFormat="1" ht="15.95" customHeight="1">
      <c r="A42" s="6"/>
      <c r="B42" s="29" t="s">
        <v>22</v>
      </c>
      <c r="C42" s="30">
        <v>1</v>
      </c>
      <c r="D42" s="30">
        <v>6</v>
      </c>
      <c r="E42" s="31">
        <v>2</v>
      </c>
      <c r="F42" s="31">
        <v>2</v>
      </c>
      <c r="G42" s="131" t="s">
        <v>4</v>
      </c>
      <c r="H42" s="32">
        <f>ROUND(F42*E42*D42*C42,2)</f>
        <v>24</v>
      </c>
      <c r="I42" s="47"/>
      <c r="J42" s="47"/>
      <c r="K42" s="48"/>
      <c r="L42" s="31"/>
      <c r="M42" s="49"/>
    </row>
    <row r="43" spans="1:13" s="1" customFormat="1" ht="15.95" customHeight="1">
      <c r="A43" s="7"/>
      <c r="B43" s="18"/>
      <c r="C43" s="19"/>
      <c r="D43" s="19"/>
      <c r="E43" s="20"/>
      <c r="F43" s="20"/>
      <c r="G43" s="20"/>
      <c r="H43" s="21"/>
      <c r="I43" s="44"/>
      <c r="J43" s="44"/>
      <c r="K43" s="45"/>
      <c r="L43" s="20"/>
      <c r="M43" s="46"/>
    </row>
    <row r="44" spans="1:13" s="1" customFormat="1" ht="15.75">
      <c r="A44" s="22"/>
      <c r="B44" s="23"/>
      <c r="C44" s="24"/>
      <c r="D44" s="24"/>
      <c r="E44" s="25"/>
      <c r="F44" s="25"/>
      <c r="G44" s="25"/>
      <c r="H44" s="26">
        <f>SUM(H41:H43)</f>
        <v>24</v>
      </c>
      <c r="I44" s="26">
        <v>19450</v>
      </c>
      <c r="J44" s="26">
        <v>19850</v>
      </c>
      <c r="K44" s="22" t="s">
        <v>35</v>
      </c>
      <c r="L44" s="25">
        <f>ROUND(H44*J44,0)</f>
        <v>476400</v>
      </c>
      <c r="M44" s="37"/>
    </row>
    <row r="45" spans="1:13" s="1" customFormat="1" ht="15.75">
      <c r="A45" s="33">
        <v>7</v>
      </c>
      <c r="B45" s="9" t="s">
        <v>36</v>
      </c>
      <c r="C45" s="28"/>
      <c r="D45" s="28"/>
      <c r="E45" s="28"/>
      <c r="F45" s="28"/>
      <c r="G45" s="28"/>
      <c r="H45" s="28"/>
      <c r="I45" s="50"/>
      <c r="J45" s="50"/>
      <c r="K45" s="51"/>
      <c r="L45" s="28"/>
      <c r="M45" s="28"/>
    </row>
    <row r="46" spans="1:13" s="1" customFormat="1" ht="112.5" customHeight="1">
      <c r="A46" s="37" t="s">
        <v>24</v>
      </c>
      <c r="B46" s="9" t="s">
        <v>37</v>
      </c>
      <c r="C46" s="28"/>
      <c r="D46" s="28"/>
      <c r="E46" s="28"/>
      <c r="F46" s="28"/>
      <c r="G46" s="28"/>
      <c r="H46" s="11"/>
      <c r="I46" s="11"/>
      <c r="J46" s="11"/>
      <c r="K46" s="51"/>
      <c r="L46" s="11"/>
      <c r="M46" s="40"/>
    </row>
    <row r="47" spans="1:13" s="1" customFormat="1" ht="15.95" customHeight="1">
      <c r="A47" s="6"/>
      <c r="B47" s="29" t="s">
        <v>22</v>
      </c>
      <c r="C47" s="30">
        <v>1</v>
      </c>
      <c r="D47" s="30">
        <v>6</v>
      </c>
      <c r="E47" s="31">
        <v>1</v>
      </c>
      <c r="F47" s="131" t="s">
        <v>4</v>
      </c>
      <c r="G47" s="131" t="s">
        <v>4</v>
      </c>
      <c r="H47" s="32">
        <f>ROUND(E47*D47*C47,2)</f>
        <v>6</v>
      </c>
      <c r="I47" s="47"/>
      <c r="J47" s="47"/>
      <c r="K47" s="48"/>
      <c r="L47" s="31"/>
      <c r="M47" s="49"/>
    </row>
    <row r="48" spans="1:13" s="1" customFormat="1" ht="15.95" customHeight="1">
      <c r="A48" s="7"/>
      <c r="B48" s="18"/>
      <c r="C48" s="19"/>
      <c r="D48" s="19"/>
      <c r="E48" s="20"/>
      <c r="F48" s="20"/>
      <c r="G48" s="20"/>
      <c r="H48" s="21"/>
      <c r="I48" s="44"/>
      <c r="J48" s="44"/>
      <c r="K48" s="45"/>
      <c r="L48" s="20"/>
      <c r="M48" s="46"/>
    </row>
    <row r="49" spans="1:13" s="1" customFormat="1" ht="15.75">
      <c r="A49" s="22"/>
      <c r="B49" s="23"/>
      <c r="C49" s="24"/>
      <c r="D49" s="24"/>
      <c r="E49" s="25"/>
      <c r="F49" s="25"/>
      <c r="G49" s="25"/>
      <c r="H49" s="26">
        <f>SUM(H46:H48)</f>
        <v>6</v>
      </c>
      <c r="I49" s="26">
        <v>97000</v>
      </c>
      <c r="J49" s="26">
        <v>97000</v>
      </c>
      <c r="K49" s="22" t="s">
        <v>38</v>
      </c>
      <c r="L49" s="25">
        <f>ROUND(H49*J49,0)</f>
        <v>582000</v>
      </c>
      <c r="M49" s="37"/>
    </row>
    <row r="50" spans="1:13" s="1" customFormat="1" ht="20.25" customHeight="1">
      <c r="A50" s="37" t="s">
        <v>27</v>
      </c>
      <c r="B50" s="9" t="s">
        <v>39</v>
      </c>
      <c r="C50" s="28"/>
      <c r="D50" s="28"/>
      <c r="E50" s="28"/>
      <c r="F50" s="28"/>
      <c r="G50" s="28"/>
      <c r="H50" s="11"/>
      <c r="I50" s="11"/>
      <c r="J50" s="11"/>
      <c r="K50" s="51"/>
      <c r="L50" s="11"/>
      <c r="M50" s="40"/>
    </row>
    <row r="51" spans="1:13" s="1" customFormat="1" ht="15.95" customHeight="1">
      <c r="A51" s="6"/>
      <c r="B51" s="29" t="s">
        <v>22</v>
      </c>
      <c r="C51" s="30">
        <v>1</v>
      </c>
      <c r="D51" s="30">
        <v>2</v>
      </c>
      <c r="E51" s="31">
        <v>1</v>
      </c>
      <c r="F51" s="131" t="s">
        <v>4</v>
      </c>
      <c r="G51" s="131" t="s">
        <v>4</v>
      </c>
      <c r="H51" s="32">
        <f>ROUND(E51*D51*C51,2)</f>
        <v>2</v>
      </c>
      <c r="I51" s="47"/>
      <c r="J51" s="47"/>
      <c r="K51" s="48"/>
      <c r="L51" s="31"/>
      <c r="M51" s="49"/>
    </row>
    <row r="52" spans="1:13" s="1" customFormat="1" ht="15.95" customHeight="1">
      <c r="A52" s="7"/>
      <c r="B52" s="18"/>
      <c r="C52" s="19"/>
      <c r="D52" s="19"/>
      <c r="E52" s="20"/>
      <c r="F52" s="20"/>
      <c r="G52" s="20"/>
      <c r="H52" s="21"/>
      <c r="I52" s="44"/>
      <c r="J52" s="44"/>
      <c r="K52" s="45"/>
      <c r="L52" s="20"/>
      <c r="M52" s="46"/>
    </row>
    <row r="53" spans="1:13" s="1" customFormat="1" ht="15.75">
      <c r="A53" s="22"/>
      <c r="B53" s="23"/>
      <c r="C53" s="24"/>
      <c r="D53" s="24"/>
      <c r="E53" s="25"/>
      <c r="F53" s="25"/>
      <c r="G53" s="25"/>
      <c r="H53" s="26">
        <f>SUM(H50:H52)</f>
        <v>2</v>
      </c>
      <c r="I53" s="26">
        <v>97000</v>
      </c>
      <c r="J53" s="26">
        <v>97750</v>
      </c>
      <c r="K53" s="22" t="s">
        <v>38</v>
      </c>
      <c r="L53" s="25">
        <f>ROUND(H53*J53,0)</f>
        <v>195500</v>
      </c>
      <c r="M53" s="37"/>
    </row>
    <row r="54" spans="1:13" s="1" customFormat="1" ht="19.5" customHeight="1">
      <c r="A54" s="37" t="s">
        <v>29</v>
      </c>
      <c r="B54" s="9" t="s">
        <v>40</v>
      </c>
      <c r="C54" s="28"/>
      <c r="D54" s="28"/>
      <c r="E54" s="28"/>
      <c r="F54" s="28"/>
      <c r="G54" s="28"/>
      <c r="H54" s="11"/>
      <c r="I54" s="11"/>
      <c r="J54" s="11"/>
      <c r="K54" s="51"/>
      <c r="L54" s="11"/>
      <c r="M54" s="40"/>
    </row>
    <row r="55" spans="1:13" s="1" customFormat="1" ht="15.95" customHeight="1">
      <c r="A55" s="6"/>
      <c r="B55" s="29" t="s">
        <v>22</v>
      </c>
      <c r="C55" s="30">
        <v>1</v>
      </c>
      <c r="D55" s="30">
        <v>6</v>
      </c>
      <c r="E55" s="31">
        <v>1</v>
      </c>
      <c r="F55" s="131" t="s">
        <v>4</v>
      </c>
      <c r="G55" s="131" t="s">
        <v>4</v>
      </c>
      <c r="H55" s="32">
        <f>ROUND(E55*D55*C55,2)</f>
        <v>6</v>
      </c>
      <c r="I55" s="47"/>
      <c r="J55" s="47"/>
      <c r="K55" s="48"/>
      <c r="L55" s="31"/>
      <c r="M55" s="49"/>
    </row>
    <row r="56" spans="1:13" s="1" customFormat="1" ht="15.95" customHeight="1">
      <c r="A56" s="7"/>
      <c r="B56" s="18"/>
      <c r="C56" s="19"/>
      <c r="D56" s="19"/>
      <c r="E56" s="20"/>
      <c r="F56" s="20"/>
      <c r="G56" s="20"/>
      <c r="H56" s="21"/>
      <c r="I56" s="44"/>
      <c r="J56" s="44"/>
      <c r="K56" s="45"/>
      <c r="L56" s="20"/>
      <c r="M56" s="46"/>
    </row>
    <row r="57" spans="1:13" s="1" customFormat="1" ht="15.75">
      <c r="A57" s="22"/>
      <c r="B57" s="23"/>
      <c r="C57" s="24"/>
      <c r="D57" s="24"/>
      <c r="E57" s="25"/>
      <c r="F57" s="25"/>
      <c r="G57" s="25"/>
      <c r="H57" s="26">
        <f>SUM(H54:H56)</f>
        <v>6</v>
      </c>
      <c r="I57" s="26">
        <v>29150</v>
      </c>
      <c r="J57" s="26">
        <v>29150</v>
      </c>
      <c r="K57" s="22" t="s">
        <v>38</v>
      </c>
      <c r="L57" s="25">
        <f>ROUND(H57*J57,0)</f>
        <v>174900</v>
      </c>
      <c r="M57" s="37"/>
    </row>
    <row r="58" spans="1:13" s="1" customFormat="1" ht="30">
      <c r="A58" s="37" t="s">
        <v>41</v>
      </c>
      <c r="B58" s="9" t="s">
        <v>42</v>
      </c>
      <c r="C58" s="28"/>
      <c r="D58" s="28"/>
      <c r="E58" s="28"/>
      <c r="F58" s="28"/>
      <c r="G58" s="28"/>
      <c r="H58" s="11"/>
      <c r="I58" s="11"/>
      <c r="J58" s="11"/>
      <c r="K58" s="51"/>
      <c r="L58" s="11"/>
      <c r="M58" s="40"/>
    </row>
    <row r="59" spans="1:13" s="1" customFormat="1" ht="15.95" customHeight="1">
      <c r="A59" s="6"/>
      <c r="B59" s="29" t="s">
        <v>22</v>
      </c>
      <c r="C59" s="30">
        <v>1</v>
      </c>
      <c r="D59" s="30">
        <v>6</v>
      </c>
      <c r="E59" s="31">
        <v>1</v>
      </c>
      <c r="F59" s="131" t="s">
        <v>4</v>
      </c>
      <c r="G59" s="131" t="s">
        <v>4</v>
      </c>
      <c r="H59" s="32">
        <f>ROUND(E59*D59*C59,2)</f>
        <v>6</v>
      </c>
      <c r="I59" s="47"/>
      <c r="J59" s="47"/>
      <c r="K59" s="48"/>
      <c r="L59" s="31"/>
      <c r="M59" s="49"/>
    </row>
    <row r="60" spans="1:13" s="1" customFormat="1" ht="15.95" customHeight="1">
      <c r="A60" s="7"/>
      <c r="B60" s="18"/>
      <c r="C60" s="19"/>
      <c r="D60" s="19"/>
      <c r="E60" s="20"/>
      <c r="F60" s="20"/>
      <c r="G60" s="20"/>
      <c r="H60" s="21"/>
      <c r="I60" s="44"/>
      <c r="J60" s="44"/>
      <c r="K60" s="45"/>
      <c r="L60" s="20"/>
      <c r="M60" s="46"/>
    </row>
    <row r="61" spans="1:13" s="1" customFormat="1" ht="15.75">
      <c r="A61" s="22"/>
      <c r="B61" s="23"/>
      <c r="C61" s="24"/>
      <c r="D61" s="24"/>
      <c r="E61" s="25"/>
      <c r="F61" s="25"/>
      <c r="G61" s="25"/>
      <c r="H61" s="26">
        <f>SUM(H58:H60)</f>
        <v>6</v>
      </c>
      <c r="I61" s="26">
        <v>87500</v>
      </c>
      <c r="J61" s="26">
        <v>87500</v>
      </c>
      <c r="K61" s="22" t="s">
        <v>38</v>
      </c>
      <c r="L61" s="25">
        <f>ROUND(H61*J61,0)</f>
        <v>525000</v>
      </c>
      <c r="M61" s="37"/>
    </row>
    <row r="62" spans="1:13" s="1" customFormat="1" ht="18.75" customHeight="1">
      <c r="A62" s="37" t="s">
        <v>43</v>
      </c>
      <c r="B62" s="9" t="s">
        <v>44</v>
      </c>
      <c r="C62" s="28"/>
      <c r="D62" s="28"/>
      <c r="E62" s="28"/>
      <c r="F62" s="28"/>
      <c r="G62" s="28"/>
      <c r="H62" s="11"/>
      <c r="I62" s="11"/>
      <c r="J62" s="11"/>
      <c r="K62" s="51"/>
      <c r="L62" s="11"/>
      <c r="M62" s="40"/>
    </row>
    <row r="63" spans="1:13" s="1" customFormat="1" ht="15.95" customHeight="1">
      <c r="A63" s="6"/>
      <c r="B63" s="29" t="s">
        <v>22</v>
      </c>
      <c r="C63" s="30">
        <v>1</v>
      </c>
      <c r="D63" s="30">
        <v>6</v>
      </c>
      <c r="E63" s="31">
        <v>1</v>
      </c>
      <c r="F63" s="131" t="s">
        <v>4</v>
      </c>
      <c r="G63" s="131" t="s">
        <v>4</v>
      </c>
      <c r="H63" s="32">
        <f>ROUND(E63*D63*C63,2)</f>
        <v>6</v>
      </c>
      <c r="I63" s="47"/>
      <c r="J63" s="47"/>
      <c r="K63" s="48"/>
      <c r="L63" s="31"/>
      <c r="M63" s="49"/>
    </row>
    <row r="64" spans="1:13" s="1" customFormat="1" ht="15.95" customHeight="1">
      <c r="A64" s="7"/>
      <c r="B64" s="18"/>
      <c r="C64" s="19"/>
      <c r="D64" s="19"/>
      <c r="E64" s="20"/>
      <c r="F64" s="20"/>
      <c r="G64" s="20"/>
      <c r="H64" s="21"/>
      <c r="I64" s="44"/>
      <c r="J64" s="44"/>
      <c r="K64" s="45"/>
      <c r="L64" s="20"/>
      <c r="M64" s="46"/>
    </row>
    <row r="65" spans="1:13" s="1" customFormat="1" ht="15.75">
      <c r="A65" s="22"/>
      <c r="B65" s="23"/>
      <c r="C65" s="24"/>
      <c r="D65" s="24"/>
      <c r="E65" s="25"/>
      <c r="F65" s="25"/>
      <c r="G65" s="25"/>
      <c r="H65" s="26">
        <f>SUM(H62:H64)</f>
        <v>6</v>
      </c>
      <c r="I65" s="26">
        <v>19500</v>
      </c>
      <c r="J65" s="26">
        <v>19500</v>
      </c>
      <c r="K65" s="22" t="s">
        <v>38</v>
      </c>
      <c r="L65" s="25">
        <f>ROUND(H65*J65,0)</f>
        <v>117000</v>
      </c>
      <c r="M65" s="37"/>
    </row>
    <row r="66" spans="1:13" s="1" customFormat="1" ht="34.5" customHeight="1">
      <c r="A66" s="37" t="s">
        <v>45</v>
      </c>
      <c r="B66" s="9" t="s">
        <v>46</v>
      </c>
      <c r="C66" s="28"/>
      <c r="D66" s="28"/>
      <c r="E66" s="28"/>
      <c r="F66" s="28"/>
      <c r="G66" s="28"/>
      <c r="H66" s="11"/>
      <c r="I66" s="11"/>
      <c r="J66" s="11"/>
      <c r="K66" s="51"/>
      <c r="L66" s="11"/>
      <c r="M66" s="40"/>
    </row>
    <row r="67" spans="1:13" s="1" customFormat="1" ht="15.95" customHeight="1">
      <c r="A67" s="6"/>
      <c r="B67" s="29" t="s">
        <v>22</v>
      </c>
      <c r="C67" s="30">
        <v>1</v>
      </c>
      <c r="D67" s="30">
        <v>6</v>
      </c>
      <c r="E67" s="31">
        <v>1</v>
      </c>
      <c r="F67" s="131" t="s">
        <v>4</v>
      </c>
      <c r="G67" s="131" t="s">
        <v>4</v>
      </c>
      <c r="H67" s="32">
        <f>ROUND(E67*D67*C67,2)</f>
        <v>6</v>
      </c>
      <c r="I67" s="47"/>
      <c r="J67" s="47"/>
      <c r="K67" s="48"/>
      <c r="L67" s="31"/>
      <c r="M67" s="49"/>
    </row>
    <row r="68" spans="1:13" s="1" customFormat="1" ht="15.95" customHeight="1">
      <c r="A68" s="7"/>
      <c r="B68" s="18"/>
      <c r="C68" s="19"/>
      <c r="D68" s="19"/>
      <c r="E68" s="20"/>
      <c r="F68" s="20"/>
      <c r="G68" s="20"/>
      <c r="H68" s="21"/>
      <c r="I68" s="44"/>
      <c r="J68" s="44"/>
      <c r="K68" s="45"/>
      <c r="L68" s="20"/>
      <c r="M68" s="46"/>
    </row>
    <row r="69" spans="1:13" s="1" customFormat="1" ht="15.75">
      <c r="A69" s="22"/>
      <c r="B69" s="23"/>
      <c r="C69" s="24"/>
      <c r="D69" s="24"/>
      <c r="E69" s="25"/>
      <c r="F69" s="25"/>
      <c r="G69" s="25"/>
      <c r="H69" s="26">
        <f>SUM(H66:H68)</f>
        <v>6</v>
      </c>
      <c r="I69" s="26">
        <v>19500</v>
      </c>
      <c r="J69" s="26">
        <v>19500</v>
      </c>
      <c r="K69" s="22" t="s">
        <v>38</v>
      </c>
      <c r="L69" s="25">
        <f>ROUND(H69*J69,0)</f>
        <v>117000</v>
      </c>
      <c r="M69" s="37"/>
    </row>
    <row r="70" spans="1:13" s="1" customFormat="1" ht="15.75">
      <c r="A70" s="37" t="s">
        <v>47</v>
      </c>
      <c r="B70" s="132" t="s">
        <v>48</v>
      </c>
      <c r="C70" s="28"/>
      <c r="D70" s="28"/>
      <c r="E70" s="28"/>
      <c r="F70" s="28"/>
      <c r="G70" s="28"/>
      <c r="H70" s="11"/>
      <c r="I70" s="11"/>
      <c r="J70" s="11"/>
      <c r="K70" s="51"/>
      <c r="L70" s="11"/>
      <c r="M70" s="40"/>
    </row>
    <row r="71" spans="1:13" s="1" customFormat="1" ht="15.95" customHeight="1">
      <c r="A71" s="6"/>
      <c r="B71" s="29" t="s">
        <v>22</v>
      </c>
      <c r="C71" s="30">
        <v>1</v>
      </c>
      <c r="D71" s="30">
        <v>6</v>
      </c>
      <c r="E71" s="31">
        <v>14</v>
      </c>
      <c r="F71" s="131" t="s">
        <v>4</v>
      </c>
      <c r="G71" s="131" t="s">
        <v>4</v>
      </c>
      <c r="H71" s="32">
        <f>ROUND(E71*D71*C71,2)</f>
        <v>84</v>
      </c>
      <c r="I71" s="47"/>
      <c r="J71" s="47"/>
      <c r="K71" s="48"/>
      <c r="L71" s="31"/>
      <c r="M71" s="49"/>
    </row>
    <row r="72" spans="1:13" s="1" customFormat="1" ht="15.95" customHeight="1">
      <c r="A72" s="7"/>
      <c r="B72" s="18"/>
      <c r="C72" s="19"/>
      <c r="D72" s="19"/>
      <c r="E72" s="20"/>
      <c r="F72" s="20"/>
      <c r="G72" s="20"/>
      <c r="H72" s="21"/>
      <c r="I72" s="44"/>
      <c r="J72" s="44"/>
      <c r="K72" s="45"/>
      <c r="L72" s="20"/>
      <c r="M72" s="46"/>
    </row>
    <row r="73" spans="1:13" s="1" customFormat="1" ht="15.75">
      <c r="A73" s="22"/>
      <c r="B73" s="23"/>
      <c r="C73" s="24"/>
      <c r="D73" s="24"/>
      <c r="E73" s="25"/>
      <c r="F73" s="25"/>
      <c r="G73" s="25"/>
      <c r="H73" s="26">
        <f>SUM(H70:H72)</f>
        <v>84</v>
      </c>
      <c r="I73" s="26">
        <v>5800</v>
      </c>
      <c r="J73" s="26">
        <v>5951</v>
      </c>
      <c r="K73" s="22" t="s">
        <v>38</v>
      </c>
      <c r="L73" s="25">
        <f>ROUND(H73*J73,0)</f>
        <v>499884</v>
      </c>
      <c r="M73" s="37"/>
    </row>
    <row r="74" spans="1:13" s="1" customFormat="1" ht="15.75">
      <c r="A74" s="37" t="s">
        <v>49</v>
      </c>
      <c r="B74" s="9" t="s">
        <v>50</v>
      </c>
      <c r="C74" s="28"/>
      <c r="D74" s="28"/>
      <c r="E74" s="28"/>
      <c r="F74" s="28"/>
      <c r="G74" s="28"/>
      <c r="H74" s="11"/>
      <c r="I74" s="11"/>
      <c r="J74" s="11"/>
      <c r="K74" s="51"/>
      <c r="L74" s="11"/>
      <c r="M74" s="40"/>
    </row>
    <row r="75" spans="1:13" s="1" customFormat="1" ht="15.95" customHeight="1">
      <c r="A75" s="6"/>
      <c r="B75" s="29" t="s">
        <v>22</v>
      </c>
      <c r="C75" s="30">
        <v>1</v>
      </c>
      <c r="D75" s="30">
        <v>6</v>
      </c>
      <c r="E75" s="31">
        <v>1</v>
      </c>
      <c r="F75" s="131" t="s">
        <v>4</v>
      </c>
      <c r="G75" s="131" t="s">
        <v>4</v>
      </c>
      <c r="H75" s="32">
        <f t="shared" ref="H75:H80" si="3">ROUND(E75*D75*C75,2)</f>
        <v>6</v>
      </c>
      <c r="I75" s="47"/>
      <c r="J75" s="47"/>
      <c r="K75" s="48"/>
      <c r="L75" s="31"/>
      <c r="M75" s="49"/>
    </row>
    <row r="76" spans="1:13" s="1" customFormat="1" ht="15.95" customHeight="1">
      <c r="A76" s="7"/>
      <c r="B76" s="18"/>
      <c r="C76" s="19"/>
      <c r="D76" s="19"/>
      <c r="E76" s="20"/>
      <c r="F76" s="20"/>
      <c r="G76" s="20"/>
      <c r="H76" s="21"/>
      <c r="I76" s="44"/>
      <c r="J76" s="44"/>
      <c r="K76" s="45"/>
      <c r="L76" s="20"/>
      <c r="M76" s="49"/>
    </row>
    <row r="77" spans="1:13" s="1" customFormat="1" ht="15.75">
      <c r="A77" s="22"/>
      <c r="B77" s="23"/>
      <c r="C77" s="24"/>
      <c r="D77" s="24"/>
      <c r="E77" s="25"/>
      <c r="F77" s="25"/>
      <c r="G77" s="25"/>
      <c r="H77" s="26">
        <f>SUM(H74:H76)</f>
        <v>6</v>
      </c>
      <c r="I77" s="26">
        <v>7800</v>
      </c>
      <c r="J77" s="26">
        <v>8577</v>
      </c>
      <c r="K77" s="22" t="s">
        <v>38</v>
      </c>
      <c r="L77" s="25">
        <f>ROUND(H77*J77,0)</f>
        <v>51462</v>
      </c>
      <c r="M77" s="37"/>
    </row>
    <row r="78" spans="1:13" s="1" customFormat="1" ht="55.5" customHeight="1">
      <c r="A78" s="37" t="s">
        <v>51</v>
      </c>
      <c r="B78" s="9" t="s">
        <v>52</v>
      </c>
      <c r="C78" s="28"/>
      <c r="D78" s="28"/>
      <c r="E78" s="28"/>
      <c r="F78" s="28"/>
      <c r="G78" s="28"/>
      <c r="H78" s="11"/>
      <c r="I78" s="11"/>
      <c r="J78" s="11"/>
      <c r="K78" s="51"/>
      <c r="L78" s="11"/>
      <c r="M78" s="40"/>
    </row>
    <row r="79" spans="1:13" s="1" customFormat="1" ht="15.95" customHeight="1">
      <c r="A79" s="13"/>
      <c r="B79" s="14" t="s">
        <v>53</v>
      </c>
      <c r="C79" s="15">
        <v>4</v>
      </c>
      <c r="D79" s="15">
        <v>6</v>
      </c>
      <c r="E79" s="16">
        <v>4</v>
      </c>
      <c r="F79" s="130" t="s">
        <v>4</v>
      </c>
      <c r="G79" s="130" t="s">
        <v>4</v>
      </c>
      <c r="H79" s="17">
        <f t="shared" si="3"/>
        <v>96</v>
      </c>
      <c r="I79" s="41"/>
      <c r="J79" s="41"/>
      <c r="K79" s="42"/>
      <c r="L79" s="16"/>
      <c r="M79" s="43"/>
    </row>
    <row r="80" spans="1:13" s="1" customFormat="1" ht="15.95" customHeight="1">
      <c r="A80" s="13"/>
      <c r="B80" s="14" t="s">
        <v>54</v>
      </c>
      <c r="C80" s="15">
        <v>1</v>
      </c>
      <c r="D80" s="15">
        <v>6</v>
      </c>
      <c r="E80" s="16">
        <v>45</v>
      </c>
      <c r="F80" s="130" t="s">
        <v>4</v>
      </c>
      <c r="G80" s="130" t="s">
        <v>4</v>
      </c>
      <c r="H80" s="17">
        <f t="shared" si="3"/>
        <v>270</v>
      </c>
      <c r="I80" s="41"/>
      <c r="J80" s="41"/>
      <c r="K80" s="42"/>
      <c r="L80" s="16"/>
      <c r="M80" s="43"/>
    </row>
    <row r="81" spans="1:15" s="1" customFormat="1" ht="15.95" customHeight="1">
      <c r="A81" s="7"/>
      <c r="B81" s="18"/>
      <c r="C81" s="19"/>
      <c r="D81" s="19"/>
      <c r="E81" s="20"/>
      <c r="F81" s="20"/>
      <c r="G81" s="20"/>
      <c r="H81" s="21"/>
      <c r="I81" s="44"/>
      <c r="J81" s="44"/>
      <c r="K81" s="45"/>
      <c r="L81" s="20"/>
      <c r="M81" s="43"/>
    </row>
    <row r="82" spans="1:15" s="1" customFormat="1" ht="15.75">
      <c r="A82" s="22"/>
      <c r="B82" s="23"/>
      <c r="C82" s="24"/>
      <c r="D82" s="24"/>
      <c r="E82" s="25"/>
      <c r="F82" s="25"/>
      <c r="G82" s="25"/>
      <c r="H82" s="26">
        <f>SUM(H78:H81)</f>
        <v>366</v>
      </c>
      <c r="I82" s="26">
        <v>4850</v>
      </c>
      <c r="J82" s="26">
        <v>5700</v>
      </c>
      <c r="K82" s="22" t="s">
        <v>55</v>
      </c>
      <c r="L82" s="25">
        <f>ROUND(H82*J82,0)</f>
        <v>2086200</v>
      </c>
      <c r="M82" s="37"/>
    </row>
    <row r="83" spans="1:15" s="1" customFormat="1" ht="65.25" customHeight="1">
      <c r="A83" s="37" t="s">
        <v>56</v>
      </c>
      <c r="B83" s="9" t="s">
        <v>57</v>
      </c>
      <c r="C83" s="28"/>
      <c r="D83" s="28"/>
      <c r="E83" s="28"/>
      <c r="F83" s="28"/>
      <c r="G83" s="28"/>
      <c r="H83" s="11"/>
      <c r="I83" s="11"/>
      <c r="J83" s="11"/>
      <c r="K83" s="51"/>
      <c r="L83" s="11"/>
      <c r="M83" s="40"/>
    </row>
    <row r="84" spans="1:15" s="1" customFormat="1" ht="15.95" customHeight="1">
      <c r="A84" s="6"/>
      <c r="B84" s="29" t="s">
        <v>22</v>
      </c>
      <c r="C84" s="30">
        <v>1</v>
      </c>
      <c r="D84" s="30">
        <v>6</v>
      </c>
      <c r="E84" s="31">
        <v>20</v>
      </c>
      <c r="F84" s="131" t="s">
        <v>4</v>
      </c>
      <c r="G84" s="131" t="s">
        <v>4</v>
      </c>
      <c r="H84" s="32">
        <f>ROUND(E84*D84*C84,2)</f>
        <v>120</v>
      </c>
      <c r="I84" s="47"/>
      <c r="J84" s="47"/>
      <c r="K84" s="48"/>
      <c r="L84" s="31"/>
      <c r="M84" s="49"/>
    </row>
    <row r="85" spans="1:15" s="1" customFormat="1" ht="15.95" customHeight="1">
      <c r="A85" s="7"/>
      <c r="B85" s="18"/>
      <c r="C85" s="19"/>
      <c r="D85" s="19"/>
      <c r="E85" s="20"/>
      <c r="F85" s="20"/>
      <c r="G85" s="20"/>
      <c r="H85" s="21"/>
      <c r="I85" s="44"/>
      <c r="J85" s="44"/>
      <c r="K85" s="45"/>
      <c r="L85" s="20"/>
      <c r="M85" s="46"/>
    </row>
    <row r="86" spans="1:15" s="1" customFormat="1" ht="15.75">
      <c r="A86" s="22"/>
      <c r="B86" s="23"/>
      <c r="C86" s="24"/>
      <c r="D86" s="24"/>
      <c r="E86" s="25"/>
      <c r="F86" s="25"/>
      <c r="G86" s="25"/>
      <c r="H86" s="26">
        <f>SUM(H83:H85)</f>
        <v>120</v>
      </c>
      <c r="I86" s="26">
        <v>930</v>
      </c>
      <c r="J86" s="26">
        <v>1045</v>
      </c>
      <c r="K86" s="22" t="s">
        <v>58</v>
      </c>
      <c r="L86" s="25">
        <f>ROUND(H86*J86,0)</f>
        <v>125400</v>
      </c>
      <c r="M86" s="37"/>
    </row>
    <row r="87" spans="1:15" s="1" customFormat="1" ht="34.5" customHeight="1">
      <c r="A87" s="33">
        <v>8</v>
      </c>
      <c r="B87" s="53" t="s">
        <v>59</v>
      </c>
      <c r="C87" s="28"/>
      <c r="D87" s="28"/>
      <c r="E87" s="28"/>
      <c r="F87" s="28"/>
      <c r="G87" s="28"/>
      <c r="H87" s="11"/>
      <c r="I87" s="11"/>
      <c r="J87" s="11"/>
      <c r="K87" s="51"/>
      <c r="L87" s="11"/>
      <c r="M87" s="40"/>
    </row>
    <row r="88" spans="1:15" s="1" customFormat="1" ht="15.95" customHeight="1">
      <c r="A88" s="13"/>
      <c r="B88" s="14" t="s">
        <v>18</v>
      </c>
      <c r="C88" s="15">
        <v>1</v>
      </c>
      <c r="D88" s="15">
        <v>6</v>
      </c>
      <c r="E88" s="16">
        <v>1</v>
      </c>
      <c r="F88" s="130" t="s">
        <v>4</v>
      </c>
      <c r="G88" s="130" t="s">
        <v>4</v>
      </c>
      <c r="H88" s="17">
        <f>ROUND(E88*D88*C88,2)</f>
        <v>6</v>
      </c>
      <c r="I88" s="41"/>
      <c r="J88" s="41"/>
      <c r="K88" s="42"/>
      <c r="L88" s="16"/>
      <c r="M88" s="43"/>
    </row>
    <row r="89" spans="1:15" s="1" customFormat="1" ht="15.95" customHeight="1">
      <c r="A89" s="7"/>
      <c r="B89" s="18"/>
      <c r="C89" s="19"/>
      <c r="D89" s="19"/>
      <c r="E89" s="20"/>
      <c r="F89" s="20"/>
      <c r="G89" s="20"/>
      <c r="H89" s="21"/>
      <c r="I89" s="44"/>
      <c r="J89" s="44"/>
      <c r="K89" s="45"/>
      <c r="L89" s="20"/>
      <c r="M89" s="46"/>
    </row>
    <row r="90" spans="1:15" s="1" customFormat="1" ht="15.75">
      <c r="A90" s="22"/>
      <c r="B90" s="23"/>
      <c r="C90" s="24"/>
      <c r="D90" s="24"/>
      <c r="E90" s="25"/>
      <c r="F90" s="25"/>
      <c r="G90" s="25"/>
      <c r="H90" s="26">
        <f>SUM(H87:H89)</f>
        <v>6</v>
      </c>
      <c r="I90" s="26">
        <v>55500</v>
      </c>
      <c r="J90" s="26">
        <v>55500</v>
      </c>
      <c r="K90" s="22" t="s">
        <v>38</v>
      </c>
      <c r="L90" s="25">
        <f>ROUND(H90*J90,0)</f>
        <v>333000</v>
      </c>
      <c r="M90" s="37"/>
    </row>
    <row r="91" spans="1:15" s="1" customFormat="1" ht="15.75">
      <c r="A91" s="33">
        <v>9</v>
      </c>
      <c r="B91" s="53" t="s">
        <v>60</v>
      </c>
      <c r="C91" s="28"/>
      <c r="D91" s="28"/>
      <c r="E91" s="28"/>
      <c r="F91" s="28"/>
      <c r="G91" s="28"/>
      <c r="H91" s="11"/>
      <c r="I91" s="11"/>
      <c r="J91" s="11"/>
      <c r="K91" s="51"/>
      <c r="L91" s="11"/>
      <c r="M91" s="40"/>
    </row>
    <row r="92" spans="1:15" s="1" customFormat="1" ht="15.95" customHeight="1">
      <c r="A92" s="6"/>
      <c r="B92" s="29" t="s">
        <v>22</v>
      </c>
      <c r="C92" s="30">
        <v>1</v>
      </c>
      <c r="D92" s="30">
        <v>6</v>
      </c>
      <c r="E92" s="31">
        <v>4</v>
      </c>
      <c r="F92" s="131" t="s">
        <v>4</v>
      </c>
      <c r="G92" s="131" t="s">
        <v>4</v>
      </c>
      <c r="H92" s="32">
        <f>ROUND(E92*D92*C92,2)</f>
        <v>24</v>
      </c>
      <c r="I92" s="47"/>
      <c r="J92" s="47"/>
      <c r="K92" s="48"/>
      <c r="L92" s="31"/>
      <c r="M92" s="49"/>
    </row>
    <row r="93" spans="1:15" s="1" customFormat="1" ht="15.95" customHeight="1">
      <c r="A93" s="7"/>
      <c r="B93" s="18"/>
      <c r="C93" s="19"/>
      <c r="D93" s="19"/>
      <c r="E93" s="20"/>
      <c r="F93" s="20"/>
      <c r="G93" s="20"/>
      <c r="H93" s="21"/>
      <c r="I93" s="44"/>
      <c r="J93" s="44"/>
      <c r="K93" s="45"/>
      <c r="L93" s="20"/>
      <c r="M93" s="46"/>
    </row>
    <row r="94" spans="1:15" s="1" customFormat="1" ht="15.75">
      <c r="A94" s="22"/>
      <c r="B94" s="23"/>
      <c r="C94" s="24"/>
      <c r="D94" s="24"/>
      <c r="E94" s="25"/>
      <c r="F94" s="25"/>
      <c r="G94" s="25"/>
      <c r="H94" s="26">
        <f>SUM(H91:H93)</f>
        <v>24</v>
      </c>
      <c r="I94" s="26">
        <v>270000</v>
      </c>
      <c r="J94" s="26">
        <v>270000</v>
      </c>
      <c r="K94" s="22" t="s">
        <v>38</v>
      </c>
      <c r="L94" s="25">
        <f>ROUND(H94*J94,0)</f>
        <v>6480000</v>
      </c>
      <c r="M94" s="37"/>
    </row>
    <row r="95" spans="1:15" s="1" customFormat="1" ht="15.75" hidden="1">
      <c r="A95" s="54"/>
      <c r="B95" s="54"/>
      <c r="C95" s="166" t="s">
        <v>2</v>
      </c>
      <c r="D95" s="167"/>
      <c r="E95" s="167"/>
      <c r="F95" s="167"/>
      <c r="G95" s="167"/>
      <c r="H95" s="167"/>
      <c r="I95" s="167"/>
      <c r="J95" s="167"/>
      <c r="K95" s="168"/>
      <c r="L95" s="58">
        <f>SUM(L6:L94)</f>
        <v>14864066</v>
      </c>
      <c r="M95" s="54"/>
      <c r="N95" s="1">
        <v>15151980</v>
      </c>
      <c r="O95" s="59">
        <f>L95-N95</f>
        <v>-287914</v>
      </c>
    </row>
    <row r="96" spans="1:15" s="1" customFormat="1" ht="15.75" hidden="1">
      <c r="A96" s="55"/>
      <c r="B96" s="55"/>
      <c r="C96" s="171"/>
      <c r="D96" s="172"/>
      <c r="E96" s="172"/>
      <c r="F96" s="172"/>
      <c r="G96" s="172"/>
      <c r="H96" s="172"/>
      <c r="I96" s="172"/>
      <c r="J96" s="172"/>
      <c r="K96" s="173"/>
      <c r="L96" s="60"/>
      <c r="M96" s="55"/>
    </row>
    <row r="97" spans="1:14" s="1" customFormat="1" ht="15.75" hidden="1">
      <c r="A97" s="55"/>
      <c r="B97" s="55"/>
      <c r="C97" s="174" t="s">
        <v>1</v>
      </c>
      <c r="D97" s="175"/>
      <c r="E97" s="175"/>
      <c r="F97" s="175"/>
      <c r="G97" s="175"/>
      <c r="H97" s="175"/>
      <c r="I97" s="175"/>
      <c r="J97" s="175"/>
      <c r="K97" s="176"/>
      <c r="L97" s="61">
        <f>ROUND(L95*0.03,0)</f>
        <v>445922</v>
      </c>
      <c r="M97" s="55"/>
      <c r="N97" s="61">
        <f>ROUND(N95*0.03,0)</f>
        <v>454559</v>
      </c>
    </row>
    <row r="98" spans="1:14" s="1" customFormat="1" ht="15.75" hidden="1">
      <c r="A98" s="55"/>
      <c r="B98" s="55"/>
      <c r="C98" s="174" t="s">
        <v>2</v>
      </c>
      <c r="D98" s="175"/>
      <c r="E98" s="175"/>
      <c r="F98" s="175"/>
      <c r="G98" s="175"/>
      <c r="H98" s="175"/>
      <c r="I98" s="175"/>
      <c r="J98" s="175"/>
      <c r="K98" s="176"/>
      <c r="L98" s="60">
        <f>SUM(L95:L97)</f>
        <v>15309988</v>
      </c>
      <c r="M98" s="55"/>
      <c r="N98" s="60">
        <f>SUM(N95:N97)</f>
        <v>15606539</v>
      </c>
    </row>
    <row r="99" spans="1:14" s="1" customFormat="1" ht="15.75" hidden="1">
      <c r="A99" s="55"/>
      <c r="B99" s="55"/>
      <c r="C99" s="171"/>
      <c r="D99" s="172"/>
      <c r="E99" s="172"/>
      <c r="F99" s="172"/>
      <c r="G99" s="172"/>
      <c r="H99" s="172"/>
      <c r="I99" s="172"/>
      <c r="J99" s="172"/>
      <c r="K99" s="173"/>
      <c r="L99" s="60"/>
      <c r="M99" s="55"/>
      <c r="N99" s="60"/>
    </row>
    <row r="100" spans="1:14" s="1" customFormat="1" ht="15.75" hidden="1">
      <c r="A100" s="56"/>
      <c r="B100" s="56"/>
      <c r="C100" s="166" t="s">
        <v>3</v>
      </c>
      <c r="D100" s="167"/>
      <c r="E100" s="167"/>
      <c r="F100" s="167"/>
      <c r="G100" s="167"/>
      <c r="H100" s="167"/>
      <c r="I100" s="167"/>
      <c r="J100" s="167"/>
      <c r="K100" s="168"/>
      <c r="L100" s="58"/>
      <c r="M100" s="56"/>
      <c r="N100" s="58">
        <v>15610000</v>
      </c>
    </row>
    <row r="101" spans="1:14" s="1" customFormat="1" ht="15.75">
      <c r="A101" s="57"/>
      <c r="B101" s="57"/>
      <c r="C101" s="57"/>
      <c r="D101" s="57"/>
      <c r="E101" s="57"/>
      <c r="F101" s="57"/>
      <c r="G101" s="57"/>
      <c r="H101" s="57"/>
      <c r="I101" s="62"/>
      <c r="J101" s="62"/>
      <c r="K101" s="57"/>
      <c r="L101" s="57"/>
      <c r="M101" s="57"/>
    </row>
    <row r="102" spans="1:14" s="1" customFormat="1" ht="15.75">
      <c r="A102" s="57"/>
      <c r="B102" s="57"/>
      <c r="C102" s="57"/>
      <c r="D102" s="57"/>
      <c r="E102" s="57"/>
      <c r="F102" s="57"/>
      <c r="G102" s="57"/>
      <c r="H102" s="57"/>
      <c r="I102" s="62"/>
      <c r="J102" s="62"/>
      <c r="K102" s="57"/>
      <c r="L102" s="57"/>
      <c r="M102" s="57"/>
    </row>
    <row r="103" spans="1:14" s="1" customFormat="1" ht="15.75">
      <c r="A103" s="57"/>
      <c r="B103" s="57"/>
      <c r="C103" s="57"/>
      <c r="D103" s="57"/>
      <c r="E103" s="57"/>
      <c r="F103" s="57"/>
      <c r="G103" s="57"/>
      <c r="H103" s="57"/>
      <c r="I103" s="62"/>
      <c r="J103" s="62"/>
      <c r="K103" s="57"/>
      <c r="L103" s="57"/>
      <c r="M103" s="57"/>
    </row>
    <row r="104" spans="1:14" s="1" customFormat="1" ht="15.75">
      <c r="A104" s="57"/>
      <c r="B104" s="57"/>
      <c r="C104" s="57"/>
      <c r="D104" s="57"/>
      <c r="E104" s="57"/>
      <c r="F104" s="57"/>
      <c r="G104" s="57"/>
      <c r="H104" s="57"/>
      <c r="I104" s="62"/>
      <c r="J104" s="62"/>
      <c r="K104" s="57"/>
      <c r="L104" s="57"/>
      <c r="M104" s="57"/>
    </row>
    <row r="105" spans="1:14" s="1" customFormat="1" ht="15.75">
      <c r="A105" s="57"/>
      <c r="B105" s="57"/>
      <c r="C105" s="57"/>
      <c r="D105" s="57"/>
      <c r="E105" s="57"/>
      <c r="F105" s="57"/>
      <c r="G105" s="57"/>
      <c r="H105" s="57"/>
      <c r="I105" s="62"/>
      <c r="J105" s="62"/>
      <c r="K105" s="57"/>
      <c r="L105" s="57"/>
      <c r="M105" s="57"/>
    </row>
    <row r="106" spans="1:14" s="1" customFormat="1" ht="15.75">
      <c r="A106" s="57"/>
      <c r="B106" s="57"/>
      <c r="C106" s="57"/>
      <c r="D106" s="57"/>
      <c r="E106" s="57"/>
      <c r="F106" s="57"/>
      <c r="G106" s="57"/>
      <c r="H106" s="57"/>
      <c r="I106" s="62"/>
      <c r="J106" s="62"/>
      <c r="K106" s="57"/>
      <c r="L106" s="57"/>
      <c r="M106" s="57"/>
    </row>
    <row r="107" spans="1:14" s="1" customFormat="1" ht="15.75">
      <c r="A107" s="57"/>
      <c r="B107" s="57"/>
      <c r="C107" s="57"/>
      <c r="D107" s="57"/>
      <c r="E107" s="57"/>
      <c r="F107" s="57"/>
      <c r="G107" s="57"/>
      <c r="H107" s="57"/>
      <c r="I107" s="62"/>
      <c r="J107" s="62"/>
      <c r="K107" s="57"/>
      <c r="L107" s="57"/>
      <c r="M107" s="57"/>
    </row>
    <row r="108" spans="1:14" s="1" customFormat="1" ht="15.75">
      <c r="A108" s="57"/>
      <c r="B108" s="57"/>
      <c r="C108" s="57"/>
      <c r="D108" s="57"/>
      <c r="E108" s="57"/>
      <c r="F108" s="57"/>
      <c r="G108" s="57"/>
      <c r="H108" s="57"/>
      <c r="I108" s="62"/>
      <c r="J108" s="62"/>
      <c r="K108" s="57"/>
      <c r="L108" s="57"/>
      <c r="M108" s="57"/>
    </row>
    <row r="109" spans="1:14" s="1" customFormat="1" ht="15.75">
      <c r="A109" s="57"/>
      <c r="B109" s="57"/>
      <c r="C109" s="57"/>
      <c r="D109" s="57"/>
      <c r="E109" s="57"/>
      <c r="F109" s="57"/>
      <c r="G109" s="57"/>
      <c r="H109" s="57"/>
      <c r="I109" s="62"/>
      <c r="J109" s="62"/>
      <c r="K109" s="57"/>
      <c r="L109" s="57"/>
      <c r="M109" s="57"/>
    </row>
    <row r="110" spans="1:14" s="1" customFormat="1" ht="15.75">
      <c r="A110" s="57"/>
      <c r="B110" s="57"/>
      <c r="C110" s="57"/>
      <c r="D110" s="57"/>
      <c r="E110" s="57"/>
      <c r="F110" s="57"/>
      <c r="G110" s="57"/>
      <c r="H110" s="57"/>
      <c r="I110" s="62"/>
      <c r="J110" s="62"/>
      <c r="K110" s="57"/>
      <c r="L110" s="57"/>
      <c r="M110" s="57"/>
    </row>
    <row r="111" spans="1:14" s="1" customFormat="1" ht="15.75">
      <c r="A111" s="57"/>
      <c r="B111" s="57"/>
      <c r="C111" s="57"/>
      <c r="D111" s="57"/>
      <c r="E111" s="57"/>
      <c r="F111" s="57"/>
      <c r="G111" s="57"/>
      <c r="H111" s="57"/>
      <c r="I111" s="62"/>
      <c r="J111" s="62"/>
      <c r="K111" s="57"/>
      <c r="L111" s="57"/>
      <c r="M111" s="57"/>
    </row>
    <row r="112" spans="1:14" s="1" customFormat="1" ht="15.75">
      <c r="A112" s="57"/>
      <c r="B112" s="57"/>
      <c r="C112" s="57"/>
      <c r="D112" s="57"/>
      <c r="E112" s="57"/>
      <c r="F112" s="57"/>
      <c r="G112" s="57"/>
      <c r="H112" s="57"/>
      <c r="I112" s="62"/>
      <c r="J112" s="62"/>
      <c r="K112" s="57"/>
      <c r="L112" s="57"/>
      <c r="M112" s="57"/>
    </row>
    <row r="113" spans="1:13" s="1" customFormat="1" ht="15.75">
      <c r="A113" s="57"/>
      <c r="B113" s="57"/>
      <c r="C113" s="57"/>
      <c r="D113" s="57"/>
      <c r="E113" s="57"/>
      <c r="F113" s="57"/>
      <c r="G113" s="57"/>
      <c r="H113" s="57"/>
      <c r="I113" s="62"/>
      <c r="J113" s="62"/>
      <c r="K113" s="57"/>
      <c r="L113" s="57"/>
      <c r="M113" s="57"/>
    </row>
    <row r="114" spans="1:13" s="1" customFormat="1" ht="15.75">
      <c r="A114" s="57"/>
      <c r="B114" s="57"/>
      <c r="C114" s="57"/>
      <c r="D114" s="57"/>
      <c r="E114" s="57"/>
      <c r="F114" s="57"/>
      <c r="G114" s="57"/>
      <c r="H114" s="57"/>
      <c r="I114" s="62"/>
      <c r="J114" s="62"/>
      <c r="K114" s="57"/>
      <c r="L114" s="57"/>
      <c r="M114" s="57"/>
    </row>
    <row r="115" spans="1:13" s="1" customFormat="1" ht="15.75">
      <c r="A115" s="57"/>
      <c r="B115" s="57"/>
      <c r="C115" s="57"/>
      <c r="D115" s="57"/>
      <c r="E115" s="57"/>
      <c r="F115" s="57"/>
      <c r="G115" s="57"/>
      <c r="H115" s="57"/>
      <c r="I115" s="62"/>
      <c r="J115" s="62"/>
      <c r="K115" s="57"/>
      <c r="L115" s="57"/>
      <c r="M115" s="57"/>
    </row>
    <row r="116" spans="1:13" s="1" customFormat="1" ht="15.75">
      <c r="A116" s="57"/>
      <c r="B116" s="57"/>
      <c r="C116" s="57"/>
      <c r="D116" s="57"/>
      <c r="E116" s="57"/>
      <c r="F116" s="57"/>
      <c r="G116" s="57"/>
      <c r="H116" s="57"/>
      <c r="I116" s="62"/>
      <c r="J116" s="62"/>
      <c r="K116" s="57"/>
      <c r="L116" s="57"/>
      <c r="M116" s="57"/>
    </row>
    <row r="117" spans="1:13" s="1" customFormat="1" ht="15.75">
      <c r="A117" s="57"/>
      <c r="B117" s="57"/>
      <c r="C117" s="57"/>
      <c r="D117" s="57"/>
      <c r="E117" s="57"/>
      <c r="F117" s="57"/>
      <c r="G117" s="57"/>
      <c r="H117" s="57"/>
      <c r="I117" s="62"/>
      <c r="J117" s="62"/>
      <c r="K117" s="57"/>
      <c r="L117" s="57"/>
      <c r="M117" s="57"/>
    </row>
    <row r="118" spans="1:13" s="1" customFormat="1" ht="15.75">
      <c r="A118" s="57"/>
      <c r="B118" s="57"/>
      <c r="C118" s="57"/>
      <c r="D118" s="57"/>
      <c r="E118" s="57"/>
      <c r="F118" s="57"/>
      <c r="G118" s="57"/>
      <c r="H118" s="57"/>
      <c r="I118" s="62"/>
      <c r="J118" s="62"/>
      <c r="K118" s="57"/>
      <c r="L118" s="57"/>
      <c r="M118" s="57"/>
    </row>
    <row r="119" spans="1:13" s="1" customFormat="1" ht="15.75">
      <c r="A119" s="57"/>
      <c r="B119" s="57"/>
      <c r="C119" s="57"/>
      <c r="D119" s="57"/>
      <c r="E119" s="57"/>
      <c r="F119" s="57"/>
      <c r="G119" s="57"/>
      <c r="H119" s="57"/>
      <c r="I119" s="62"/>
      <c r="J119" s="62"/>
      <c r="K119" s="57"/>
      <c r="L119" s="57"/>
      <c r="M119" s="57"/>
    </row>
    <row r="120" spans="1:13" s="1" customFormat="1" ht="15.75">
      <c r="A120" s="57"/>
      <c r="B120" s="57"/>
      <c r="C120" s="57"/>
      <c r="D120" s="57"/>
      <c r="E120" s="57"/>
      <c r="F120" s="57"/>
      <c r="G120" s="57"/>
      <c r="H120" s="57"/>
      <c r="I120" s="62"/>
      <c r="J120" s="62"/>
      <c r="K120" s="57"/>
      <c r="L120" s="57"/>
      <c r="M120" s="57"/>
    </row>
    <row r="121" spans="1:13" s="1" customFormat="1" ht="15.75">
      <c r="A121" s="57"/>
      <c r="B121" s="57"/>
      <c r="C121" s="57"/>
      <c r="D121" s="57"/>
      <c r="E121" s="57"/>
      <c r="F121" s="57"/>
      <c r="G121" s="57"/>
      <c r="H121" s="57"/>
      <c r="I121" s="62"/>
      <c r="J121" s="62"/>
      <c r="K121" s="57"/>
      <c r="L121" s="57"/>
      <c r="M121" s="57"/>
    </row>
    <row r="122" spans="1:13" s="1" customFormat="1" ht="15.75">
      <c r="A122" s="57"/>
      <c r="B122" s="57"/>
      <c r="C122" s="57"/>
      <c r="D122" s="57"/>
      <c r="E122" s="57"/>
      <c r="F122" s="57"/>
      <c r="G122" s="57"/>
      <c r="H122" s="57"/>
      <c r="I122" s="62"/>
      <c r="J122" s="62"/>
      <c r="K122" s="57"/>
      <c r="L122" s="57"/>
      <c r="M122" s="57"/>
    </row>
    <row r="123" spans="1:13" s="1" customFormat="1" ht="15.75">
      <c r="A123" s="57"/>
      <c r="B123" s="57"/>
      <c r="C123" s="57"/>
      <c r="D123" s="57"/>
      <c r="E123" s="57"/>
      <c r="F123" s="57"/>
      <c r="G123" s="57"/>
      <c r="H123" s="57"/>
      <c r="I123" s="62"/>
      <c r="J123" s="62"/>
      <c r="K123" s="57"/>
      <c r="L123" s="57"/>
      <c r="M123" s="57"/>
    </row>
    <row r="124" spans="1:13" s="1" customFormat="1" ht="15.75">
      <c r="A124" s="57"/>
      <c r="B124" s="57"/>
      <c r="C124" s="57"/>
      <c r="D124" s="57"/>
      <c r="E124" s="57"/>
      <c r="F124" s="57"/>
      <c r="G124" s="57"/>
      <c r="H124" s="57"/>
      <c r="I124" s="62"/>
      <c r="J124" s="62"/>
      <c r="K124" s="57"/>
      <c r="L124" s="57"/>
      <c r="M124" s="57"/>
    </row>
    <row r="125" spans="1:13" s="1" customFormat="1" ht="15.75">
      <c r="A125" s="57"/>
      <c r="B125" s="57"/>
      <c r="C125" s="57"/>
      <c r="D125" s="57"/>
      <c r="E125" s="57"/>
      <c r="F125" s="57"/>
      <c r="G125" s="57"/>
      <c r="H125" s="57"/>
      <c r="I125" s="62"/>
      <c r="J125" s="62"/>
      <c r="K125" s="57"/>
      <c r="L125" s="57"/>
      <c r="M125" s="57"/>
    </row>
    <row r="126" spans="1:13" s="1" customFormat="1" ht="15.75">
      <c r="A126" s="57"/>
      <c r="B126" s="57"/>
      <c r="C126" s="57"/>
      <c r="D126" s="57"/>
      <c r="E126" s="57"/>
      <c r="F126" s="57"/>
      <c r="G126" s="57"/>
      <c r="H126" s="57"/>
      <c r="I126" s="62"/>
      <c r="J126" s="62"/>
      <c r="K126" s="57"/>
      <c r="L126" s="57"/>
      <c r="M126" s="57"/>
    </row>
    <row r="127" spans="1:13" s="1" customFormat="1" ht="15.75">
      <c r="A127" s="57"/>
      <c r="B127" s="57"/>
      <c r="C127" s="57"/>
      <c r="D127" s="57"/>
      <c r="E127" s="57"/>
      <c r="F127" s="57"/>
      <c r="G127" s="57"/>
      <c r="H127" s="57"/>
      <c r="I127" s="62"/>
      <c r="J127" s="62"/>
      <c r="K127" s="57"/>
      <c r="L127" s="57"/>
      <c r="M127" s="57"/>
    </row>
    <row r="128" spans="1:13" s="1" customFormat="1" ht="15.75">
      <c r="A128" s="57"/>
      <c r="B128" s="57"/>
      <c r="C128" s="57"/>
      <c r="D128" s="57"/>
      <c r="E128" s="57"/>
      <c r="F128" s="57"/>
      <c r="G128" s="57"/>
      <c r="H128" s="57"/>
      <c r="I128" s="62"/>
      <c r="J128" s="62"/>
      <c r="K128" s="57"/>
      <c r="L128" s="57"/>
      <c r="M128" s="57"/>
    </row>
    <row r="129" spans="1:13" s="1" customFormat="1" ht="15.75">
      <c r="A129" s="57"/>
      <c r="B129" s="57"/>
      <c r="C129" s="57"/>
      <c r="D129" s="57"/>
      <c r="E129" s="57"/>
      <c r="F129" s="57"/>
      <c r="G129" s="57"/>
      <c r="H129" s="57"/>
      <c r="I129" s="62"/>
      <c r="J129" s="62"/>
      <c r="K129" s="57"/>
      <c r="L129" s="57"/>
      <c r="M129" s="57"/>
    </row>
    <row r="130" spans="1:13" s="1" customFormat="1" ht="15.75">
      <c r="A130" s="57"/>
      <c r="B130" s="57"/>
      <c r="C130" s="57"/>
      <c r="D130" s="57"/>
      <c r="E130" s="57"/>
      <c r="F130" s="57"/>
      <c r="G130" s="57"/>
      <c r="H130" s="57"/>
      <c r="I130" s="62"/>
      <c r="J130" s="62"/>
      <c r="K130" s="57"/>
      <c r="L130" s="57"/>
      <c r="M130" s="57"/>
    </row>
    <row r="131" spans="1:13" s="1" customFormat="1" ht="15.75">
      <c r="A131" s="57"/>
      <c r="B131" s="57"/>
      <c r="C131" s="57"/>
      <c r="D131" s="57"/>
      <c r="E131" s="57"/>
      <c r="F131" s="57"/>
      <c r="G131" s="57"/>
      <c r="H131" s="57"/>
      <c r="I131" s="62"/>
      <c r="J131" s="62"/>
      <c r="K131" s="57"/>
      <c r="L131" s="57"/>
      <c r="M131" s="57"/>
    </row>
    <row r="132" spans="1:13" s="1" customFormat="1" ht="15.75">
      <c r="A132" s="57"/>
      <c r="B132" s="57"/>
      <c r="C132" s="57"/>
      <c r="D132" s="57"/>
      <c r="E132" s="57"/>
      <c r="F132" s="57"/>
      <c r="G132" s="57"/>
      <c r="H132" s="57"/>
      <c r="I132" s="62"/>
      <c r="J132" s="62"/>
      <c r="K132" s="57"/>
      <c r="L132" s="57"/>
      <c r="M132" s="57"/>
    </row>
    <row r="133" spans="1:13" s="1" customFormat="1" ht="15.75">
      <c r="A133" s="57"/>
      <c r="B133" s="57"/>
      <c r="C133" s="57"/>
      <c r="D133" s="57"/>
      <c r="E133" s="57"/>
      <c r="F133" s="57"/>
      <c r="G133" s="57"/>
      <c r="H133" s="57"/>
      <c r="I133" s="62"/>
      <c r="J133" s="62"/>
      <c r="K133" s="57"/>
      <c r="L133" s="57"/>
      <c r="M133" s="57"/>
    </row>
    <row r="134" spans="1:13" s="1" customFormat="1" ht="15.75">
      <c r="A134" s="57"/>
      <c r="B134" s="57"/>
      <c r="C134" s="57"/>
      <c r="D134" s="57"/>
      <c r="E134" s="57"/>
      <c r="F134" s="57"/>
      <c r="G134" s="57"/>
      <c r="H134" s="57"/>
      <c r="I134" s="62"/>
      <c r="J134" s="62"/>
      <c r="K134" s="57"/>
      <c r="L134" s="57"/>
      <c r="M134" s="57"/>
    </row>
    <row r="135" spans="1:13" s="1" customFormat="1" ht="15.75">
      <c r="A135" s="57"/>
      <c r="B135" s="57"/>
      <c r="C135" s="57"/>
      <c r="D135" s="57"/>
      <c r="E135" s="57"/>
      <c r="F135" s="57"/>
      <c r="G135" s="57"/>
      <c r="H135" s="57"/>
      <c r="I135" s="62"/>
      <c r="J135" s="62"/>
      <c r="K135" s="57"/>
      <c r="L135" s="57"/>
      <c r="M135" s="57"/>
    </row>
    <row r="136" spans="1:13" s="2" customFormat="1">
      <c r="A136" s="63"/>
      <c r="B136" s="63"/>
      <c r="C136" s="63"/>
      <c r="D136" s="63"/>
      <c r="E136" s="63"/>
      <c r="F136" s="63"/>
      <c r="G136" s="63"/>
      <c r="H136" s="63"/>
      <c r="I136" s="65"/>
      <c r="J136" s="65"/>
      <c r="K136" s="63"/>
      <c r="L136" s="63"/>
      <c r="M136" s="63"/>
    </row>
    <row r="137" spans="1:13" s="2" customFormat="1">
      <c r="A137" s="63"/>
      <c r="B137" s="63"/>
      <c r="C137" s="63"/>
      <c r="D137" s="63"/>
      <c r="E137" s="63"/>
      <c r="F137" s="63"/>
      <c r="G137" s="63"/>
      <c r="H137" s="63"/>
      <c r="I137" s="65"/>
      <c r="J137" s="65"/>
      <c r="K137" s="63"/>
      <c r="L137" s="63"/>
      <c r="M137" s="63"/>
    </row>
    <row r="138" spans="1:13" s="2" customFormat="1">
      <c r="A138" s="63"/>
      <c r="B138" s="63"/>
      <c r="C138" s="63"/>
      <c r="D138" s="63"/>
      <c r="E138" s="63"/>
      <c r="F138" s="63"/>
      <c r="G138" s="63"/>
      <c r="H138" s="63"/>
      <c r="I138" s="65"/>
      <c r="J138" s="65"/>
      <c r="K138" s="63"/>
      <c r="L138" s="63"/>
      <c r="M138" s="63"/>
    </row>
    <row r="139" spans="1:13" s="2" customFormat="1">
      <c r="A139" s="63"/>
      <c r="B139" s="63"/>
      <c r="C139" s="63"/>
      <c r="D139" s="63"/>
      <c r="E139" s="63"/>
      <c r="F139" s="63"/>
      <c r="G139" s="63"/>
      <c r="H139" s="63"/>
      <c r="I139" s="65"/>
      <c r="J139" s="65"/>
      <c r="K139" s="63"/>
      <c r="L139" s="63"/>
      <c r="M139" s="63"/>
    </row>
    <row r="140" spans="1:13" s="2" customFormat="1">
      <c r="A140" s="63"/>
      <c r="B140" s="63"/>
      <c r="C140" s="63"/>
      <c r="D140" s="63"/>
      <c r="E140" s="63"/>
      <c r="F140" s="63"/>
      <c r="G140" s="63"/>
      <c r="H140" s="63"/>
      <c r="I140" s="65"/>
      <c r="J140" s="65"/>
      <c r="K140" s="63"/>
      <c r="L140" s="63"/>
      <c r="M140" s="63"/>
    </row>
    <row r="141" spans="1:13" s="2" customFormat="1">
      <c r="A141" s="63"/>
      <c r="B141" s="63"/>
      <c r="C141" s="63"/>
      <c r="D141" s="63"/>
      <c r="E141" s="63"/>
      <c r="F141" s="63"/>
      <c r="G141" s="63"/>
      <c r="H141" s="63"/>
      <c r="I141" s="65"/>
      <c r="J141" s="65"/>
      <c r="K141" s="63"/>
      <c r="L141" s="63"/>
      <c r="M141" s="63"/>
    </row>
    <row r="142" spans="1:13">
      <c r="A142" s="64"/>
      <c r="B142" s="64"/>
      <c r="C142" s="64"/>
      <c r="D142" s="64"/>
      <c r="E142" s="64"/>
      <c r="F142" s="64"/>
      <c r="G142" s="64"/>
      <c r="H142" s="64"/>
      <c r="I142" s="66"/>
      <c r="J142" s="66"/>
      <c r="K142" s="64"/>
      <c r="L142" s="64"/>
      <c r="M142" s="67"/>
    </row>
    <row r="143" spans="1:13">
      <c r="A143" s="64"/>
      <c r="B143" s="64"/>
      <c r="C143" s="64"/>
      <c r="D143" s="64"/>
      <c r="E143" s="64"/>
      <c r="F143" s="64"/>
      <c r="G143" s="64"/>
      <c r="H143" s="64"/>
      <c r="I143" s="66"/>
      <c r="J143" s="66"/>
      <c r="K143" s="64"/>
      <c r="L143" s="64"/>
      <c r="M143" s="67"/>
    </row>
  </sheetData>
  <mergeCells count="22">
    <mergeCell ref="C100:K100"/>
    <mergeCell ref="A4:A5"/>
    <mergeCell ref="B4:B5"/>
    <mergeCell ref="E4:E5"/>
    <mergeCell ref="F4:F5"/>
    <mergeCell ref="G4:G5"/>
    <mergeCell ref="H4:H5"/>
    <mergeCell ref="I4:I5"/>
    <mergeCell ref="J4:J5"/>
    <mergeCell ref="K4:K5"/>
    <mergeCell ref="C95:K95"/>
    <mergeCell ref="C96:K96"/>
    <mergeCell ref="C97:K97"/>
    <mergeCell ref="C98:K98"/>
    <mergeCell ref="C99:K99"/>
    <mergeCell ref="A1:M1"/>
    <mergeCell ref="A2:M2"/>
    <mergeCell ref="A3:M3"/>
    <mergeCell ref="C4:D4"/>
    <mergeCell ref="C5:D5"/>
    <mergeCell ref="L4:L5"/>
    <mergeCell ref="M4:M5"/>
  </mergeCells>
  <pageMargins left="0.70972222222222203" right="0.70972222222222203" top="0.75" bottom="0.75" header="0.30972222222222201" footer="0.30972222222222201"/>
  <pageSetup paperSize="9" scale="65" fitToWidth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6"/>
  <sheetViews>
    <sheetView zoomScale="80" zoomScaleNormal="80" zoomScaleSheetLayoutView="78" workbookViewId="0">
      <selection activeCell="J41" sqref="J41"/>
    </sheetView>
  </sheetViews>
  <sheetFormatPr defaultColWidth="9" defaultRowHeight="15"/>
  <cols>
    <col min="1" max="1" width="6.7109375" style="3" customWidth="1"/>
    <col min="2" max="2" width="42" style="3" customWidth="1"/>
    <col min="3" max="4" width="6.7109375" style="3" customWidth="1"/>
    <col min="5" max="8" width="9.7109375" style="3" customWidth="1"/>
    <col min="9" max="9" width="13.5703125" style="4" hidden="1" customWidth="1"/>
    <col min="10" max="10" width="13.5703125" style="4" customWidth="1"/>
    <col min="11" max="11" width="9.7109375" style="3" customWidth="1"/>
    <col min="12" max="12" width="16.7109375" style="3" customWidth="1"/>
    <col min="13" max="13" width="29" style="5" customWidth="1"/>
    <col min="14" max="14" width="16.5703125" style="3" hidden="1" customWidth="1"/>
    <col min="15" max="15" width="14.28515625" style="3" hidden="1" customWidth="1"/>
    <col min="16" max="16384" width="9" style="3"/>
  </cols>
  <sheetData>
    <row r="1" spans="1:13" s="1" customFormat="1" ht="24.6" customHeight="1">
      <c r="A1" s="158" t="s">
        <v>7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</row>
    <row r="2" spans="1:13" s="1" customFormat="1" ht="15.75">
      <c r="A2" s="159" t="s">
        <v>8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3" spans="1:13" s="1" customFormat="1" ht="15.75">
      <c r="A3" s="161"/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s="1" customFormat="1" ht="15.95" customHeight="1">
      <c r="A4" s="169" t="s">
        <v>5</v>
      </c>
      <c r="B4" s="164" t="s">
        <v>9</v>
      </c>
      <c r="C4" s="162" t="s">
        <v>10</v>
      </c>
      <c r="D4" s="163"/>
      <c r="E4" s="164" t="s">
        <v>11</v>
      </c>
      <c r="F4" s="164" t="s">
        <v>12</v>
      </c>
      <c r="G4" s="164" t="s">
        <v>13</v>
      </c>
      <c r="H4" s="164" t="s">
        <v>14</v>
      </c>
      <c r="I4" s="164" t="s">
        <v>15</v>
      </c>
      <c r="J4" s="164" t="s">
        <v>15</v>
      </c>
      <c r="K4" s="164" t="s">
        <v>16</v>
      </c>
      <c r="L4" s="164" t="s">
        <v>0</v>
      </c>
      <c r="M4" s="164" t="s">
        <v>6</v>
      </c>
    </row>
    <row r="5" spans="1:13" s="1" customFormat="1" ht="15.95" customHeight="1">
      <c r="A5" s="170"/>
      <c r="B5" s="165"/>
      <c r="C5" s="162"/>
      <c r="D5" s="163"/>
      <c r="E5" s="165"/>
      <c r="F5" s="165"/>
      <c r="G5" s="165"/>
      <c r="H5" s="165"/>
      <c r="I5" s="165"/>
      <c r="J5" s="165"/>
      <c r="K5" s="165"/>
      <c r="L5" s="165"/>
      <c r="M5" s="165"/>
    </row>
    <row r="6" spans="1:13" s="1" customFormat="1" ht="264.75" customHeight="1">
      <c r="A6" s="33">
        <v>1</v>
      </c>
      <c r="B6" s="9" t="s">
        <v>17</v>
      </c>
      <c r="C6" s="10"/>
      <c r="D6" s="10"/>
      <c r="E6" s="11"/>
      <c r="F6" s="11"/>
      <c r="G6" s="11"/>
      <c r="H6" s="12"/>
      <c r="I6" s="38"/>
      <c r="J6" s="38"/>
      <c r="K6" s="39"/>
      <c r="L6" s="11"/>
      <c r="M6" s="40"/>
    </row>
    <row r="7" spans="1:13" s="1" customFormat="1" ht="15.95" customHeight="1">
      <c r="A7" s="13"/>
      <c r="B7" s="14" t="s">
        <v>18</v>
      </c>
      <c r="C7" s="15">
        <v>1</v>
      </c>
      <c r="D7" s="15">
        <v>6</v>
      </c>
      <c r="E7" s="16">
        <v>12</v>
      </c>
      <c r="F7" s="130" t="s">
        <v>4</v>
      </c>
      <c r="G7" s="130" t="s">
        <v>4</v>
      </c>
      <c r="H7" s="17">
        <f>ROUND(E7*D7*C7,2)</f>
        <v>72</v>
      </c>
      <c r="I7" s="41"/>
      <c r="J7" s="41"/>
      <c r="K7" s="42"/>
      <c r="L7" s="16"/>
      <c r="M7" s="43"/>
    </row>
    <row r="8" spans="1:13" s="1" customFormat="1" ht="15.95" customHeight="1">
      <c r="A8" s="7"/>
      <c r="B8" s="18"/>
      <c r="C8" s="19"/>
      <c r="D8" s="19"/>
      <c r="E8" s="20"/>
      <c r="F8" s="20"/>
      <c r="G8" s="20"/>
      <c r="H8" s="21"/>
      <c r="I8" s="44"/>
      <c r="J8" s="44"/>
      <c r="K8" s="45"/>
      <c r="L8" s="20"/>
      <c r="M8" s="46"/>
    </row>
    <row r="9" spans="1:13" s="1" customFormat="1" ht="15.75">
      <c r="A9" s="22"/>
      <c r="B9" s="23"/>
      <c r="C9" s="24"/>
      <c r="D9" s="24"/>
      <c r="E9" s="25"/>
      <c r="F9" s="25"/>
      <c r="G9" s="25"/>
      <c r="H9" s="26">
        <f>SUM(H6:H8)</f>
        <v>72</v>
      </c>
      <c r="I9" s="26">
        <v>26080</v>
      </c>
      <c r="J9" s="26">
        <v>27580</v>
      </c>
      <c r="K9" s="22" t="s">
        <v>19</v>
      </c>
      <c r="L9" s="25">
        <f>ROUND(H9*J9,0)</f>
        <v>1985760</v>
      </c>
      <c r="M9" s="37"/>
    </row>
    <row r="10" spans="1:13" s="1" customFormat="1" ht="264" customHeight="1">
      <c r="A10" s="33">
        <v>2</v>
      </c>
      <c r="B10" s="9" t="s">
        <v>20</v>
      </c>
      <c r="C10" s="27"/>
      <c r="D10" s="27"/>
      <c r="E10" s="11"/>
      <c r="F10" s="11"/>
      <c r="G10" s="11"/>
      <c r="H10" s="11"/>
      <c r="I10" s="38"/>
      <c r="J10" s="38"/>
      <c r="K10" s="39"/>
      <c r="L10" s="11"/>
      <c r="M10" s="40"/>
    </row>
    <row r="11" spans="1:13" s="1" customFormat="1" ht="15.95" customHeight="1">
      <c r="A11" s="13"/>
      <c r="B11" s="14" t="s">
        <v>18</v>
      </c>
      <c r="C11" s="15">
        <v>1</v>
      </c>
      <c r="D11" s="15">
        <v>6</v>
      </c>
      <c r="E11" s="16">
        <v>6</v>
      </c>
      <c r="F11" s="130" t="s">
        <v>4</v>
      </c>
      <c r="G11" s="130" t="s">
        <v>4</v>
      </c>
      <c r="H11" s="17">
        <f t="shared" ref="H11:H16" si="0">ROUND(E11*D11*C11,2)</f>
        <v>36</v>
      </c>
      <c r="I11" s="41"/>
      <c r="J11" s="41"/>
      <c r="K11" s="42"/>
      <c r="L11" s="16"/>
      <c r="M11" s="43"/>
    </row>
    <row r="12" spans="1:13" s="1" customFormat="1" ht="15.95" customHeight="1">
      <c r="A12" s="7"/>
      <c r="B12" s="18"/>
      <c r="C12" s="19"/>
      <c r="D12" s="19"/>
      <c r="E12" s="20"/>
      <c r="F12" s="20"/>
      <c r="G12" s="20"/>
      <c r="H12" s="21"/>
      <c r="I12" s="44"/>
      <c r="J12" s="44"/>
      <c r="K12" s="45"/>
      <c r="L12" s="20"/>
      <c r="M12" s="46"/>
    </row>
    <row r="13" spans="1:13" s="1" customFormat="1" ht="15.75">
      <c r="A13" s="22"/>
      <c r="B13" s="23"/>
      <c r="C13" s="24"/>
      <c r="D13" s="24"/>
      <c r="E13" s="25"/>
      <c r="F13" s="25"/>
      <c r="G13" s="25"/>
      <c r="H13" s="26">
        <f>SUM(H10:H12)</f>
        <v>36</v>
      </c>
      <c r="I13" s="26">
        <v>18690</v>
      </c>
      <c r="J13" s="26">
        <v>20390</v>
      </c>
      <c r="K13" s="22" t="s">
        <v>19</v>
      </c>
      <c r="L13" s="25">
        <f>ROUND(H13*J13,0)</f>
        <v>734040</v>
      </c>
      <c r="M13" s="37"/>
    </row>
    <row r="14" spans="1:13" s="1" customFormat="1" ht="67.5" customHeight="1">
      <c r="A14" s="33">
        <v>3</v>
      </c>
      <c r="B14" s="9" t="s">
        <v>21</v>
      </c>
      <c r="C14" s="28"/>
      <c r="D14" s="28"/>
      <c r="E14" s="28"/>
      <c r="F14" s="28"/>
      <c r="G14" s="28"/>
      <c r="H14" s="11"/>
      <c r="I14" s="11"/>
      <c r="J14" s="11"/>
      <c r="K14" s="39"/>
      <c r="L14" s="11"/>
      <c r="M14" s="40"/>
    </row>
    <row r="15" spans="1:13" s="1" customFormat="1" ht="15.95" customHeight="1">
      <c r="A15" s="6"/>
      <c r="B15" s="29" t="s">
        <v>22</v>
      </c>
      <c r="C15" s="30">
        <v>1</v>
      </c>
      <c r="D15" s="30">
        <v>6</v>
      </c>
      <c r="E15" s="31">
        <v>12</v>
      </c>
      <c r="F15" s="131" t="s">
        <v>4</v>
      </c>
      <c r="G15" s="131" t="s">
        <v>4</v>
      </c>
      <c r="H15" s="32">
        <f t="shared" si="0"/>
        <v>72</v>
      </c>
      <c r="I15" s="47"/>
      <c r="J15" s="47"/>
      <c r="K15" s="48"/>
      <c r="L15" s="31"/>
      <c r="M15" s="49"/>
    </row>
    <row r="16" spans="1:13" s="1" customFormat="1" ht="15.95" customHeight="1">
      <c r="A16" s="13"/>
      <c r="B16" s="14" t="s">
        <v>18</v>
      </c>
      <c r="C16" s="15">
        <v>1</v>
      </c>
      <c r="D16" s="15">
        <v>6</v>
      </c>
      <c r="E16" s="16">
        <v>12</v>
      </c>
      <c r="F16" s="130" t="s">
        <v>4</v>
      </c>
      <c r="G16" s="130" t="s">
        <v>4</v>
      </c>
      <c r="H16" s="17">
        <f t="shared" si="0"/>
        <v>72</v>
      </c>
      <c r="I16" s="41"/>
      <c r="J16" s="41"/>
      <c r="K16" s="42"/>
      <c r="L16" s="16"/>
      <c r="M16" s="43"/>
    </row>
    <row r="17" spans="1:13" s="1" customFormat="1" ht="15.95" customHeight="1">
      <c r="A17" s="7"/>
      <c r="B17" s="18"/>
      <c r="C17" s="19"/>
      <c r="D17" s="19"/>
      <c r="E17" s="20"/>
      <c r="F17" s="20"/>
      <c r="G17" s="20"/>
      <c r="H17" s="21"/>
      <c r="I17" s="44"/>
      <c r="J17" s="44"/>
      <c r="K17" s="45"/>
      <c r="L17" s="20"/>
      <c r="M17" s="46"/>
    </row>
    <row r="18" spans="1:13" s="1" customFormat="1" ht="15.75">
      <c r="A18" s="22"/>
      <c r="B18" s="23"/>
      <c r="C18" s="24"/>
      <c r="D18" s="24"/>
      <c r="E18" s="25"/>
      <c r="F18" s="25"/>
      <c r="G18" s="25"/>
      <c r="H18" s="26">
        <f>SUM(H14:H17)</f>
        <v>144</v>
      </c>
      <c r="I18" s="26">
        <v>2500</v>
      </c>
      <c r="J18" s="26">
        <v>2780</v>
      </c>
      <c r="K18" s="22" t="s">
        <v>19</v>
      </c>
      <c r="L18" s="25">
        <f>ROUND(H18*J18,0)</f>
        <v>400320</v>
      </c>
      <c r="M18" s="37"/>
    </row>
    <row r="19" spans="1:13" s="1" customFormat="1" ht="48.75" customHeight="1">
      <c r="A19" s="33">
        <v>4</v>
      </c>
      <c r="B19" s="9" t="s">
        <v>23</v>
      </c>
      <c r="C19" s="28"/>
      <c r="D19" s="28"/>
      <c r="E19" s="28"/>
      <c r="F19" s="28"/>
      <c r="G19" s="28"/>
      <c r="H19" s="28"/>
      <c r="I19" s="50"/>
      <c r="J19" s="50"/>
      <c r="K19" s="28"/>
      <c r="L19" s="28"/>
      <c r="M19" s="28"/>
    </row>
    <row r="20" spans="1:13" s="1" customFormat="1" ht="18.75" customHeight="1">
      <c r="A20" s="37" t="s">
        <v>24</v>
      </c>
      <c r="B20" s="9" t="s">
        <v>25</v>
      </c>
      <c r="C20" s="28"/>
      <c r="D20" s="28"/>
      <c r="E20" s="28"/>
      <c r="F20" s="28"/>
      <c r="G20" s="28"/>
      <c r="H20" s="11"/>
      <c r="I20" s="11"/>
      <c r="J20" s="11"/>
      <c r="K20" s="51"/>
      <c r="L20" s="11"/>
      <c r="M20" s="40"/>
    </row>
    <row r="21" spans="1:13" s="1" customFormat="1" ht="15.95" customHeight="1">
      <c r="A21" s="6"/>
      <c r="B21" s="29" t="s">
        <v>22</v>
      </c>
      <c r="C21" s="30">
        <v>1</v>
      </c>
      <c r="D21" s="30">
        <v>6</v>
      </c>
      <c r="E21" s="31">
        <v>2</v>
      </c>
      <c r="F21" s="131" t="s">
        <v>4</v>
      </c>
      <c r="G21" s="131" t="s">
        <v>4</v>
      </c>
      <c r="H21" s="32">
        <f t="shared" ref="H21:H27" si="1">ROUND(E21*D21*C21,2)</f>
        <v>12</v>
      </c>
      <c r="I21" s="47"/>
      <c r="J21" s="47"/>
      <c r="K21" s="48"/>
      <c r="L21" s="31"/>
      <c r="M21" s="49"/>
    </row>
    <row r="22" spans="1:13" s="1" customFormat="1" ht="15.95" customHeight="1">
      <c r="A22" s="13"/>
      <c r="B22" s="14" t="s">
        <v>18</v>
      </c>
      <c r="C22" s="15">
        <v>1</v>
      </c>
      <c r="D22" s="15">
        <v>6</v>
      </c>
      <c r="E22" s="16">
        <v>3</v>
      </c>
      <c r="F22" s="130" t="s">
        <v>4</v>
      </c>
      <c r="G22" s="130" t="s">
        <v>4</v>
      </c>
      <c r="H22" s="17">
        <f t="shared" si="1"/>
        <v>18</v>
      </c>
      <c r="I22" s="41"/>
      <c r="J22" s="41"/>
      <c r="K22" s="42"/>
      <c r="L22" s="16"/>
      <c r="M22" s="43"/>
    </row>
    <row r="23" spans="1:13" s="1" customFormat="1" ht="15.95" customHeight="1">
      <c r="A23" s="7"/>
      <c r="B23" s="18"/>
      <c r="C23" s="19"/>
      <c r="D23" s="19"/>
      <c r="E23" s="20"/>
      <c r="F23" s="20"/>
      <c r="G23" s="20"/>
      <c r="H23" s="21"/>
      <c r="I23" s="44"/>
      <c r="J23" s="44"/>
      <c r="K23" s="45"/>
      <c r="L23" s="20"/>
      <c r="M23" s="46"/>
    </row>
    <row r="24" spans="1:13" s="1" customFormat="1" ht="15.75">
      <c r="A24" s="22"/>
      <c r="B24" s="23"/>
      <c r="C24" s="24"/>
      <c r="D24" s="24"/>
      <c r="E24" s="25"/>
      <c r="F24" s="25"/>
      <c r="G24" s="25"/>
      <c r="H24" s="26">
        <f>SUM(H20:H23)</f>
        <v>30</v>
      </c>
      <c r="I24" s="26">
        <v>1100</v>
      </c>
      <c r="J24" s="26">
        <v>1155</v>
      </c>
      <c r="K24" s="22" t="s">
        <v>26</v>
      </c>
      <c r="L24" s="25">
        <f>ROUND(H24*J24,0)</f>
        <v>34650</v>
      </c>
      <c r="M24" s="37"/>
    </row>
    <row r="25" spans="1:13" s="1" customFormat="1" ht="20.25" customHeight="1">
      <c r="A25" s="37" t="s">
        <v>27</v>
      </c>
      <c r="B25" s="9" t="s">
        <v>28</v>
      </c>
      <c r="C25" s="28"/>
      <c r="D25" s="28"/>
      <c r="E25" s="28"/>
      <c r="F25" s="28"/>
      <c r="G25" s="28"/>
      <c r="H25" s="11"/>
      <c r="I25" s="11"/>
      <c r="J25" s="11"/>
      <c r="K25" s="51"/>
      <c r="L25" s="11"/>
      <c r="M25" s="40"/>
    </row>
    <row r="26" spans="1:13" s="1" customFormat="1" ht="15.95" customHeight="1">
      <c r="A26" s="6"/>
      <c r="B26" s="29" t="s">
        <v>22</v>
      </c>
      <c r="C26" s="30">
        <v>1</v>
      </c>
      <c r="D26" s="30">
        <v>6</v>
      </c>
      <c r="E26" s="31">
        <v>6</v>
      </c>
      <c r="F26" s="131" t="s">
        <v>4</v>
      </c>
      <c r="G26" s="131" t="s">
        <v>4</v>
      </c>
      <c r="H26" s="32">
        <f t="shared" si="1"/>
        <v>36</v>
      </c>
      <c r="I26" s="47"/>
      <c r="J26" s="47"/>
      <c r="K26" s="48"/>
      <c r="L26" s="31"/>
      <c r="M26" s="49"/>
    </row>
    <row r="27" spans="1:13" s="1" customFormat="1" ht="15.95" customHeight="1">
      <c r="A27" s="13"/>
      <c r="B27" s="14" t="s">
        <v>18</v>
      </c>
      <c r="C27" s="15">
        <v>1</v>
      </c>
      <c r="D27" s="15">
        <v>6</v>
      </c>
      <c r="E27" s="16">
        <v>6</v>
      </c>
      <c r="F27" s="130" t="s">
        <v>4</v>
      </c>
      <c r="G27" s="130" t="s">
        <v>4</v>
      </c>
      <c r="H27" s="17">
        <f t="shared" si="1"/>
        <v>36</v>
      </c>
      <c r="I27" s="41"/>
      <c r="J27" s="41"/>
      <c r="K27" s="42"/>
      <c r="L27" s="16"/>
      <c r="M27" s="43"/>
    </row>
    <row r="28" spans="1:13" s="1" customFormat="1" ht="15.95" customHeight="1">
      <c r="A28" s="7"/>
      <c r="B28" s="18"/>
      <c r="C28" s="19"/>
      <c r="D28" s="19"/>
      <c r="E28" s="20"/>
      <c r="F28" s="20"/>
      <c r="G28" s="20"/>
      <c r="H28" s="21"/>
      <c r="I28" s="44"/>
      <c r="J28" s="44"/>
      <c r="K28" s="45"/>
      <c r="L28" s="20"/>
      <c r="M28" s="46"/>
    </row>
    <row r="29" spans="1:13" s="1" customFormat="1" ht="15.75">
      <c r="A29" s="22"/>
      <c r="B29" s="23"/>
      <c r="C29" s="24"/>
      <c r="D29" s="24"/>
      <c r="E29" s="25"/>
      <c r="F29" s="25"/>
      <c r="G29" s="25"/>
      <c r="H29" s="26">
        <f>SUM(H25:H28)</f>
        <v>72</v>
      </c>
      <c r="I29" s="26">
        <v>620</v>
      </c>
      <c r="J29" s="26">
        <v>700</v>
      </c>
      <c r="K29" s="22" t="s">
        <v>26</v>
      </c>
      <c r="L29" s="25">
        <f>ROUND(H29*J29,0)</f>
        <v>50400</v>
      </c>
      <c r="M29" s="37"/>
    </row>
    <row r="30" spans="1:13" s="1" customFormat="1" ht="19.5" customHeight="1">
      <c r="A30" s="37" t="s">
        <v>29</v>
      </c>
      <c r="B30" s="9" t="s">
        <v>30</v>
      </c>
      <c r="C30" s="28"/>
      <c r="D30" s="28"/>
      <c r="E30" s="28"/>
      <c r="F30" s="28"/>
      <c r="G30" s="28"/>
      <c r="H30" s="11"/>
      <c r="I30" s="11"/>
      <c r="J30" s="11"/>
      <c r="K30" s="51"/>
      <c r="L30" s="11"/>
      <c r="M30" s="40"/>
    </row>
    <row r="31" spans="1:13" s="1" customFormat="1" ht="15.95" customHeight="1">
      <c r="A31" s="6"/>
      <c r="B31" s="29" t="s">
        <v>22</v>
      </c>
      <c r="C31" s="30">
        <v>1</v>
      </c>
      <c r="D31" s="30">
        <v>6</v>
      </c>
      <c r="E31" s="31">
        <v>6</v>
      </c>
      <c r="F31" s="131" t="s">
        <v>4</v>
      </c>
      <c r="G31" s="131" t="s">
        <v>4</v>
      </c>
      <c r="H31" s="32">
        <f t="shared" ref="H31:H37" si="2">ROUND(E31*D31*C31,2)</f>
        <v>36</v>
      </c>
      <c r="I31" s="47"/>
      <c r="J31" s="47"/>
      <c r="K31" s="48"/>
      <c r="L31" s="31"/>
      <c r="M31" s="49"/>
    </row>
    <row r="32" spans="1:13" s="1" customFormat="1" ht="15.95" customHeight="1">
      <c r="A32" s="13"/>
      <c r="B32" s="14" t="s">
        <v>18</v>
      </c>
      <c r="C32" s="15">
        <v>1</v>
      </c>
      <c r="D32" s="15">
        <v>6</v>
      </c>
      <c r="E32" s="16">
        <v>6</v>
      </c>
      <c r="F32" s="130" t="s">
        <v>4</v>
      </c>
      <c r="G32" s="130" t="s">
        <v>4</v>
      </c>
      <c r="H32" s="17">
        <f t="shared" si="2"/>
        <v>36</v>
      </c>
      <c r="I32" s="41"/>
      <c r="J32" s="41"/>
      <c r="K32" s="42"/>
      <c r="L32" s="16"/>
      <c r="M32" s="43"/>
    </row>
    <row r="33" spans="1:13" s="1" customFormat="1" ht="15.95" customHeight="1">
      <c r="A33" s="7"/>
      <c r="B33" s="18"/>
      <c r="C33" s="19"/>
      <c r="D33" s="19"/>
      <c r="E33" s="20"/>
      <c r="F33" s="20"/>
      <c r="G33" s="20"/>
      <c r="H33" s="21"/>
      <c r="I33" s="44"/>
      <c r="J33" s="44"/>
      <c r="K33" s="45"/>
      <c r="L33" s="20"/>
      <c r="M33" s="46"/>
    </row>
    <row r="34" spans="1:13" s="1" customFormat="1" ht="15.75">
      <c r="A34" s="22"/>
      <c r="B34" s="23"/>
      <c r="C34" s="24"/>
      <c r="D34" s="24"/>
      <c r="E34" s="25"/>
      <c r="F34" s="25"/>
      <c r="G34" s="25"/>
      <c r="H34" s="26">
        <f>SUM(H30:H33)</f>
        <v>72</v>
      </c>
      <c r="I34" s="26">
        <v>494</v>
      </c>
      <c r="J34" s="26">
        <v>494</v>
      </c>
      <c r="K34" s="22" t="s">
        <v>26</v>
      </c>
      <c r="L34" s="25">
        <f>ROUND(H34*J34,0)</f>
        <v>35568</v>
      </c>
      <c r="M34" s="37"/>
    </row>
    <row r="35" spans="1:13" s="1" customFormat="1" ht="48.75" customHeight="1">
      <c r="A35" s="33">
        <v>5</v>
      </c>
      <c r="B35" s="9" t="s">
        <v>31</v>
      </c>
      <c r="C35" s="28"/>
      <c r="D35" s="28"/>
      <c r="E35" s="28"/>
      <c r="F35" s="28"/>
      <c r="G35" s="28"/>
      <c r="H35" s="11"/>
      <c r="I35" s="11"/>
      <c r="J35" s="11"/>
      <c r="K35" s="51"/>
      <c r="L35" s="11"/>
      <c r="M35" s="40"/>
    </row>
    <row r="36" spans="1:13" s="1" customFormat="1" ht="15.95" customHeight="1">
      <c r="A36" s="6"/>
      <c r="B36" s="29" t="s">
        <v>22</v>
      </c>
      <c r="C36" s="30">
        <v>1</v>
      </c>
      <c r="D36" s="30">
        <v>6</v>
      </c>
      <c r="E36" s="31">
        <v>1</v>
      </c>
      <c r="F36" s="131" t="s">
        <v>4</v>
      </c>
      <c r="G36" s="131" t="s">
        <v>4</v>
      </c>
      <c r="H36" s="32">
        <f t="shared" si="2"/>
        <v>6</v>
      </c>
      <c r="I36" s="47"/>
      <c r="J36" s="47"/>
      <c r="K36" s="48"/>
      <c r="L36" s="31"/>
      <c r="M36" s="49"/>
    </row>
    <row r="37" spans="1:13" s="1" customFormat="1" ht="15.95" customHeight="1">
      <c r="A37" s="13"/>
      <c r="B37" s="14" t="s">
        <v>18</v>
      </c>
      <c r="C37" s="15">
        <v>1</v>
      </c>
      <c r="D37" s="15">
        <v>6</v>
      </c>
      <c r="E37" s="16">
        <v>1</v>
      </c>
      <c r="F37" s="130" t="s">
        <v>4</v>
      </c>
      <c r="G37" s="130" t="s">
        <v>4</v>
      </c>
      <c r="H37" s="17">
        <f t="shared" si="2"/>
        <v>6</v>
      </c>
      <c r="I37" s="41"/>
      <c r="J37" s="41"/>
      <c r="K37" s="42"/>
      <c r="L37" s="16"/>
      <c r="M37" s="43"/>
    </row>
    <row r="38" spans="1:13" s="1" customFormat="1" ht="15.95" customHeight="1">
      <c r="A38" s="7"/>
      <c r="B38" s="18"/>
      <c r="C38" s="19"/>
      <c r="D38" s="19"/>
      <c r="E38" s="20"/>
      <c r="F38" s="20"/>
      <c r="G38" s="20"/>
      <c r="H38" s="21"/>
      <c r="I38" s="44"/>
      <c r="J38" s="44"/>
      <c r="K38" s="45"/>
      <c r="L38" s="20"/>
      <c r="M38" s="46"/>
    </row>
    <row r="39" spans="1:13" s="1" customFormat="1" ht="15.75">
      <c r="A39" s="22"/>
      <c r="B39" s="23"/>
      <c r="C39" s="24"/>
      <c r="D39" s="24"/>
      <c r="E39" s="25"/>
      <c r="F39" s="25"/>
      <c r="G39" s="25"/>
      <c r="H39" s="26">
        <f>SUM(H35:H38)</f>
        <v>12</v>
      </c>
      <c r="I39" s="26">
        <v>6250</v>
      </c>
      <c r="J39" s="26">
        <v>6250</v>
      </c>
      <c r="K39" s="22" t="s">
        <v>32</v>
      </c>
      <c r="L39" s="25">
        <f>ROUND(H39*J39,0)</f>
        <v>75000</v>
      </c>
      <c r="M39" s="37"/>
    </row>
    <row r="40" spans="1:13" s="1" customFormat="1" ht="15.75">
      <c r="A40" s="33">
        <v>6</v>
      </c>
      <c r="B40" s="9" t="s">
        <v>33</v>
      </c>
      <c r="C40" s="28"/>
      <c r="D40" s="28"/>
      <c r="E40" s="28"/>
      <c r="F40" s="28"/>
      <c r="G40" s="28"/>
      <c r="H40" s="28"/>
      <c r="I40" s="50"/>
      <c r="J40" s="50"/>
      <c r="K40" s="28"/>
      <c r="L40" s="28"/>
      <c r="M40" s="28"/>
    </row>
    <row r="41" spans="1:13" s="1" customFormat="1" ht="36" customHeight="1">
      <c r="A41" s="37" t="s">
        <v>24</v>
      </c>
      <c r="B41" s="9" t="s">
        <v>34</v>
      </c>
      <c r="C41" s="28"/>
      <c r="D41" s="28"/>
      <c r="E41" s="28"/>
      <c r="F41" s="28"/>
      <c r="G41" s="28"/>
      <c r="H41" s="11"/>
      <c r="I41" s="11"/>
      <c r="J41" s="11"/>
      <c r="K41" s="51"/>
      <c r="L41" s="11"/>
      <c r="M41" s="40"/>
    </row>
    <row r="42" spans="1:13" s="1" customFormat="1" ht="15.95" customHeight="1">
      <c r="A42" s="6"/>
      <c r="B42" s="29" t="s">
        <v>22</v>
      </c>
      <c r="C42" s="30">
        <v>1</v>
      </c>
      <c r="D42" s="30">
        <v>6</v>
      </c>
      <c r="E42" s="31">
        <v>2</v>
      </c>
      <c r="F42" s="31">
        <v>2</v>
      </c>
      <c r="G42" s="131" t="s">
        <v>4</v>
      </c>
      <c r="H42" s="32">
        <f>ROUND(F42*E42*D42*C42,2)</f>
        <v>24</v>
      </c>
      <c r="I42" s="47"/>
      <c r="J42" s="47"/>
      <c r="K42" s="48"/>
      <c r="L42" s="31"/>
      <c r="M42" s="49"/>
    </row>
    <row r="43" spans="1:13" s="1" customFormat="1" ht="15.95" customHeight="1">
      <c r="A43" s="7"/>
      <c r="B43" s="18"/>
      <c r="C43" s="19"/>
      <c r="D43" s="19"/>
      <c r="E43" s="20"/>
      <c r="F43" s="20"/>
      <c r="G43" s="20"/>
      <c r="H43" s="21"/>
      <c r="I43" s="44"/>
      <c r="J43" s="44"/>
      <c r="K43" s="45"/>
      <c r="L43" s="20"/>
      <c r="M43" s="46"/>
    </row>
    <row r="44" spans="1:13" s="1" customFormat="1" ht="15.75">
      <c r="A44" s="22"/>
      <c r="B44" s="23"/>
      <c r="C44" s="24"/>
      <c r="D44" s="24"/>
      <c r="E44" s="25"/>
      <c r="F44" s="25"/>
      <c r="G44" s="25"/>
      <c r="H44" s="26">
        <f>SUM(H41:H43)</f>
        <v>24</v>
      </c>
      <c r="I44" s="26">
        <v>19450</v>
      </c>
      <c r="J44" s="26">
        <v>19450</v>
      </c>
      <c r="K44" s="22" t="s">
        <v>35</v>
      </c>
      <c r="L44" s="25">
        <f>ROUND(H44*J44,0)</f>
        <v>466800</v>
      </c>
      <c r="M44" s="37"/>
    </row>
    <row r="45" spans="1:13" s="1" customFormat="1" ht="15.75">
      <c r="A45" s="33">
        <v>7</v>
      </c>
      <c r="B45" s="9" t="s">
        <v>36</v>
      </c>
      <c r="C45" s="28"/>
      <c r="D45" s="28"/>
      <c r="E45" s="28"/>
      <c r="F45" s="28"/>
      <c r="G45" s="28"/>
      <c r="H45" s="28"/>
      <c r="I45" s="50"/>
      <c r="J45" s="50"/>
      <c r="K45" s="51"/>
      <c r="L45" s="28"/>
      <c r="M45" s="28"/>
    </row>
    <row r="46" spans="1:13" s="1" customFormat="1" ht="112.5" customHeight="1">
      <c r="A46" s="37" t="s">
        <v>24</v>
      </c>
      <c r="B46" s="9" t="s">
        <v>37</v>
      </c>
      <c r="C46" s="28"/>
      <c r="D46" s="28"/>
      <c r="E46" s="28"/>
      <c r="F46" s="28"/>
      <c r="G46" s="28"/>
      <c r="H46" s="11"/>
      <c r="I46" s="11"/>
      <c r="J46" s="11"/>
      <c r="K46" s="51"/>
      <c r="L46" s="11"/>
      <c r="M46" s="40"/>
    </row>
    <row r="47" spans="1:13" s="1" customFormat="1" ht="15.95" customHeight="1">
      <c r="A47" s="6"/>
      <c r="B47" s="29" t="s">
        <v>22</v>
      </c>
      <c r="C47" s="30">
        <v>1</v>
      </c>
      <c r="D47" s="30">
        <v>6</v>
      </c>
      <c r="E47" s="31">
        <v>1</v>
      </c>
      <c r="F47" s="131" t="s">
        <v>4</v>
      </c>
      <c r="G47" s="131" t="s">
        <v>4</v>
      </c>
      <c r="H47" s="32">
        <f>ROUND(E47*D47*C47,2)</f>
        <v>6</v>
      </c>
      <c r="I47" s="47"/>
      <c r="J47" s="47"/>
      <c r="K47" s="48"/>
      <c r="L47" s="31"/>
      <c r="M47" s="49"/>
    </row>
    <row r="48" spans="1:13" s="1" customFormat="1" ht="15.95" customHeight="1">
      <c r="A48" s="7"/>
      <c r="B48" s="18"/>
      <c r="C48" s="19"/>
      <c r="D48" s="19"/>
      <c r="E48" s="20"/>
      <c r="F48" s="20"/>
      <c r="G48" s="20"/>
      <c r="H48" s="21"/>
      <c r="I48" s="44"/>
      <c r="J48" s="44"/>
      <c r="K48" s="45"/>
      <c r="L48" s="20"/>
      <c r="M48" s="46"/>
    </row>
    <row r="49" spans="1:13" s="1" customFormat="1" ht="15.75">
      <c r="A49" s="22"/>
      <c r="B49" s="23"/>
      <c r="C49" s="24"/>
      <c r="D49" s="24"/>
      <c r="E49" s="25"/>
      <c r="F49" s="25"/>
      <c r="G49" s="25"/>
      <c r="H49" s="26">
        <f>SUM(H46:H48)</f>
        <v>6</v>
      </c>
      <c r="I49" s="26">
        <v>97000</v>
      </c>
      <c r="J49" s="26">
        <v>97555</v>
      </c>
      <c r="K49" s="22" t="s">
        <v>38</v>
      </c>
      <c r="L49" s="25">
        <f>ROUND(H49*J49,0)</f>
        <v>585330</v>
      </c>
      <c r="M49" s="37"/>
    </row>
    <row r="50" spans="1:13" s="1" customFormat="1" ht="20.25" customHeight="1">
      <c r="A50" s="37" t="s">
        <v>27</v>
      </c>
      <c r="B50" s="9" t="s">
        <v>39</v>
      </c>
      <c r="C50" s="28"/>
      <c r="D50" s="28"/>
      <c r="E50" s="28"/>
      <c r="F50" s="28"/>
      <c r="G50" s="28"/>
      <c r="H50" s="11"/>
      <c r="I50" s="11"/>
      <c r="J50" s="11"/>
      <c r="K50" s="51"/>
      <c r="L50" s="11"/>
      <c r="M50" s="40"/>
    </row>
    <row r="51" spans="1:13" s="1" customFormat="1" ht="15.95" customHeight="1">
      <c r="A51" s="6"/>
      <c r="B51" s="29" t="s">
        <v>22</v>
      </c>
      <c r="C51" s="30">
        <v>1</v>
      </c>
      <c r="D51" s="30">
        <v>2</v>
      </c>
      <c r="E51" s="31">
        <v>1</v>
      </c>
      <c r="F51" s="131" t="s">
        <v>4</v>
      </c>
      <c r="G51" s="131" t="s">
        <v>4</v>
      </c>
      <c r="H51" s="32">
        <f>ROUND(E51*D51*C51,2)</f>
        <v>2</v>
      </c>
      <c r="I51" s="47"/>
      <c r="J51" s="47"/>
      <c r="K51" s="48"/>
      <c r="L51" s="31"/>
      <c r="M51" s="49"/>
    </row>
    <row r="52" spans="1:13" s="1" customFormat="1" ht="15.95" customHeight="1">
      <c r="A52" s="7"/>
      <c r="B52" s="18"/>
      <c r="C52" s="19"/>
      <c r="D52" s="19"/>
      <c r="E52" s="20"/>
      <c r="F52" s="20"/>
      <c r="G52" s="20"/>
      <c r="H52" s="21"/>
      <c r="I52" s="44"/>
      <c r="J52" s="44"/>
      <c r="K52" s="45"/>
      <c r="L52" s="20"/>
      <c r="M52" s="46"/>
    </row>
    <row r="53" spans="1:13" s="1" customFormat="1" ht="15.75">
      <c r="A53" s="22"/>
      <c r="B53" s="23"/>
      <c r="C53" s="24"/>
      <c r="D53" s="24"/>
      <c r="E53" s="25"/>
      <c r="F53" s="25"/>
      <c r="G53" s="25"/>
      <c r="H53" s="26">
        <f>SUM(H50:H52)</f>
        <v>2</v>
      </c>
      <c r="I53" s="26">
        <v>97000</v>
      </c>
      <c r="J53" s="26">
        <v>97000</v>
      </c>
      <c r="K53" s="22" t="s">
        <v>38</v>
      </c>
      <c r="L53" s="25">
        <f>ROUND(H53*J53,0)</f>
        <v>194000</v>
      </c>
      <c r="M53" s="37"/>
    </row>
    <row r="54" spans="1:13" s="1" customFormat="1" ht="19.5" customHeight="1">
      <c r="A54" s="37" t="s">
        <v>29</v>
      </c>
      <c r="B54" s="9" t="s">
        <v>40</v>
      </c>
      <c r="C54" s="28"/>
      <c r="D54" s="28"/>
      <c r="E54" s="28"/>
      <c r="F54" s="28"/>
      <c r="G54" s="28"/>
      <c r="H54" s="11"/>
      <c r="I54" s="11"/>
      <c r="J54" s="11"/>
      <c r="K54" s="51"/>
      <c r="L54" s="11"/>
      <c r="M54" s="40"/>
    </row>
    <row r="55" spans="1:13" s="1" customFormat="1" ht="15.95" customHeight="1">
      <c r="A55" s="6"/>
      <c r="B55" s="29" t="s">
        <v>22</v>
      </c>
      <c r="C55" s="30">
        <v>1</v>
      </c>
      <c r="D55" s="30">
        <v>6</v>
      </c>
      <c r="E55" s="31">
        <v>1</v>
      </c>
      <c r="F55" s="131" t="s">
        <v>4</v>
      </c>
      <c r="G55" s="131" t="s">
        <v>4</v>
      </c>
      <c r="H55" s="32">
        <f>ROUND(E55*D55*C55,2)</f>
        <v>6</v>
      </c>
      <c r="I55" s="47"/>
      <c r="J55" s="47"/>
      <c r="K55" s="48"/>
      <c r="L55" s="31"/>
      <c r="M55" s="49"/>
    </row>
    <row r="56" spans="1:13" s="1" customFormat="1" ht="15.95" customHeight="1">
      <c r="A56" s="7"/>
      <c r="B56" s="18"/>
      <c r="C56" s="19"/>
      <c r="D56" s="19"/>
      <c r="E56" s="20"/>
      <c r="F56" s="20"/>
      <c r="G56" s="20"/>
      <c r="H56" s="21"/>
      <c r="I56" s="44"/>
      <c r="J56" s="44"/>
      <c r="K56" s="45"/>
      <c r="L56" s="20"/>
      <c r="M56" s="46"/>
    </row>
    <row r="57" spans="1:13" s="1" customFormat="1" ht="15.75">
      <c r="A57" s="22"/>
      <c r="B57" s="23"/>
      <c r="C57" s="24"/>
      <c r="D57" s="24"/>
      <c r="E57" s="25"/>
      <c r="F57" s="25"/>
      <c r="G57" s="25"/>
      <c r="H57" s="26">
        <f>SUM(H54:H56)</f>
        <v>6</v>
      </c>
      <c r="I57" s="26">
        <v>29150</v>
      </c>
      <c r="J57" s="26">
        <v>29450</v>
      </c>
      <c r="K57" s="22" t="s">
        <v>38</v>
      </c>
      <c r="L57" s="25">
        <f>ROUND(H57*J57,0)</f>
        <v>176700</v>
      </c>
      <c r="M57" s="37"/>
    </row>
    <row r="58" spans="1:13" s="1" customFormat="1" ht="30">
      <c r="A58" s="37" t="s">
        <v>41</v>
      </c>
      <c r="B58" s="9" t="s">
        <v>42</v>
      </c>
      <c r="C58" s="28"/>
      <c r="D58" s="28"/>
      <c r="E58" s="28"/>
      <c r="F58" s="28"/>
      <c r="G58" s="28"/>
      <c r="H58" s="11"/>
      <c r="I58" s="11"/>
      <c r="J58" s="11"/>
      <c r="K58" s="51"/>
      <c r="L58" s="11"/>
      <c r="M58" s="40"/>
    </row>
    <row r="59" spans="1:13" s="1" customFormat="1" ht="15.95" customHeight="1">
      <c r="A59" s="6"/>
      <c r="B59" s="29" t="s">
        <v>22</v>
      </c>
      <c r="C59" s="30">
        <v>1</v>
      </c>
      <c r="D59" s="30">
        <v>6</v>
      </c>
      <c r="E59" s="31">
        <v>1</v>
      </c>
      <c r="F59" s="131" t="s">
        <v>4</v>
      </c>
      <c r="G59" s="131" t="s">
        <v>4</v>
      </c>
      <c r="H59" s="32">
        <f>ROUND(E59*D59*C59,2)</f>
        <v>6</v>
      </c>
      <c r="I59" s="47"/>
      <c r="J59" s="47"/>
      <c r="K59" s="48"/>
      <c r="L59" s="31"/>
      <c r="M59" s="49"/>
    </row>
    <row r="60" spans="1:13" s="1" customFormat="1" ht="15.95" customHeight="1">
      <c r="A60" s="7"/>
      <c r="B60" s="18"/>
      <c r="C60" s="19"/>
      <c r="D60" s="19"/>
      <c r="E60" s="20"/>
      <c r="F60" s="20"/>
      <c r="G60" s="20"/>
      <c r="H60" s="21"/>
      <c r="I60" s="44"/>
      <c r="J60" s="44"/>
      <c r="K60" s="45"/>
      <c r="L60" s="20"/>
      <c r="M60" s="46"/>
    </row>
    <row r="61" spans="1:13" s="1" customFormat="1" ht="15.75">
      <c r="A61" s="22"/>
      <c r="B61" s="23"/>
      <c r="C61" s="24"/>
      <c r="D61" s="24"/>
      <c r="E61" s="25"/>
      <c r="F61" s="25"/>
      <c r="G61" s="25"/>
      <c r="H61" s="26">
        <f>SUM(H58:H60)</f>
        <v>6</v>
      </c>
      <c r="I61" s="26">
        <v>87500</v>
      </c>
      <c r="J61" s="26">
        <v>87780</v>
      </c>
      <c r="K61" s="22" t="s">
        <v>38</v>
      </c>
      <c r="L61" s="25">
        <f>ROUND(H61*J61,0)</f>
        <v>526680</v>
      </c>
      <c r="M61" s="37"/>
    </row>
    <row r="62" spans="1:13" s="1" customFormat="1" ht="18.75" customHeight="1">
      <c r="A62" s="37" t="s">
        <v>43</v>
      </c>
      <c r="B62" s="9" t="s">
        <v>44</v>
      </c>
      <c r="C62" s="28"/>
      <c r="D62" s="28"/>
      <c r="E62" s="28"/>
      <c r="F62" s="28"/>
      <c r="G62" s="28"/>
      <c r="H62" s="11"/>
      <c r="I62" s="11"/>
      <c r="J62" s="11"/>
      <c r="K62" s="51"/>
      <c r="L62" s="11"/>
      <c r="M62" s="40"/>
    </row>
    <row r="63" spans="1:13" s="1" customFormat="1" ht="15.95" customHeight="1">
      <c r="A63" s="6"/>
      <c r="B63" s="29" t="s">
        <v>22</v>
      </c>
      <c r="C63" s="30">
        <v>1</v>
      </c>
      <c r="D63" s="30">
        <v>6</v>
      </c>
      <c r="E63" s="31">
        <v>1</v>
      </c>
      <c r="F63" s="131" t="s">
        <v>4</v>
      </c>
      <c r="G63" s="131" t="s">
        <v>4</v>
      </c>
      <c r="H63" s="32">
        <f>ROUND(E63*D63*C63,2)</f>
        <v>6</v>
      </c>
      <c r="I63" s="47"/>
      <c r="J63" s="47"/>
      <c r="K63" s="48"/>
      <c r="L63" s="31"/>
      <c r="M63" s="49"/>
    </row>
    <row r="64" spans="1:13" s="1" customFormat="1" ht="15.95" customHeight="1">
      <c r="A64" s="7"/>
      <c r="B64" s="18"/>
      <c r="C64" s="19"/>
      <c r="D64" s="19"/>
      <c r="E64" s="20"/>
      <c r="F64" s="20"/>
      <c r="G64" s="20"/>
      <c r="H64" s="21"/>
      <c r="I64" s="44"/>
      <c r="J64" s="44"/>
      <c r="K64" s="45"/>
      <c r="L64" s="20"/>
      <c r="M64" s="46"/>
    </row>
    <row r="65" spans="1:13" s="1" customFormat="1" ht="15.75">
      <c r="A65" s="22"/>
      <c r="B65" s="23"/>
      <c r="C65" s="24"/>
      <c r="D65" s="24"/>
      <c r="E65" s="25"/>
      <c r="F65" s="25"/>
      <c r="G65" s="25"/>
      <c r="H65" s="26">
        <f>SUM(H62:H64)</f>
        <v>6</v>
      </c>
      <c r="I65" s="26">
        <v>19500</v>
      </c>
      <c r="J65" s="26">
        <v>19900</v>
      </c>
      <c r="K65" s="22" t="s">
        <v>38</v>
      </c>
      <c r="L65" s="25">
        <f>ROUND(H65*J65,0)</f>
        <v>119400</v>
      </c>
      <c r="M65" s="37"/>
    </row>
    <row r="66" spans="1:13" s="1" customFormat="1" ht="34.5" customHeight="1">
      <c r="A66" s="37" t="s">
        <v>45</v>
      </c>
      <c r="B66" s="9" t="s">
        <v>46</v>
      </c>
      <c r="C66" s="28"/>
      <c r="D66" s="28"/>
      <c r="E66" s="28"/>
      <c r="F66" s="28"/>
      <c r="G66" s="28"/>
      <c r="H66" s="11"/>
      <c r="I66" s="11"/>
      <c r="J66" s="11"/>
      <c r="K66" s="51"/>
      <c r="L66" s="11"/>
      <c r="M66" s="40"/>
    </row>
    <row r="67" spans="1:13" s="1" customFormat="1" ht="15.95" customHeight="1">
      <c r="A67" s="6"/>
      <c r="B67" s="29" t="s">
        <v>22</v>
      </c>
      <c r="C67" s="30">
        <v>1</v>
      </c>
      <c r="D67" s="30">
        <v>6</v>
      </c>
      <c r="E67" s="31">
        <v>1</v>
      </c>
      <c r="F67" s="131" t="s">
        <v>4</v>
      </c>
      <c r="G67" s="131" t="s">
        <v>4</v>
      </c>
      <c r="H67" s="32">
        <f>ROUND(E67*D67*C67,2)</f>
        <v>6</v>
      </c>
      <c r="I67" s="47"/>
      <c r="J67" s="47"/>
      <c r="K67" s="48"/>
      <c r="L67" s="31"/>
      <c r="M67" s="49"/>
    </row>
    <row r="68" spans="1:13" s="1" customFormat="1" ht="15.95" customHeight="1">
      <c r="A68" s="7"/>
      <c r="B68" s="18"/>
      <c r="C68" s="19"/>
      <c r="D68" s="19"/>
      <c r="E68" s="20"/>
      <c r="F68" s="20"/>
      <c r="G68" s="20"/>
      <c r="H68" s="21"/>
      <c r="I68" s="44"/>
      <c r="J68" s="44"/>
      <c r="K68" s="45"/>
      <c r="L68" s="20"/>
      <c r="M68" s="46"/>
    </row>
    <row r="69" spans="1:13" s="1" customFormat="1" ht="15.75">
      <c r="A69" s="22"/>
      <c r="B69" s="23"/>
      <c r="C69" s="24"/>
      <c r="D69" s="24"/>
      <c r="E69" s="25"/>
      <c r="F69" s="25"/>
      <c r="G69" s="25"/>
      <c r="H69" s="26">
        <f>SUM(H66:H68)</f>
        <v>6</v>
      </c>
      <c r="I69" s="26">
        <v>19500</v>
      </c>
      <c r="J69" s="26">
        <v>20200</v>
      </c>
      <c r="K69" s="22" t="s">
        <v>38</v>
      </c>
      <c r="L69" s="25">
        <f>ROUND(H69*J69,0)</f>
        <v>121200</v>
      </c>
      <c r="M69" s="37"/>
    </row>
    <row r="70" spans="1:13" s="1" customFormat="1" ht="15.75">
      <c r="A70" s="37" t="s">
        <v>47</v>
      </c>
      <c r="B70" s="132" t="s">
        <v>48</v>
      </c>
      <c r="C70" s="28"/>
      <c r="D70" s="28"/>
      <c r="E70" s="28"/>
      <c r="F70" s="28"/>
      <c r="G70" s="28"/>
      <c r="H70" s="11"/>
      <c r="I70" s="11"/>
      <c r="J70" s="11"/>
      <c r="K70" s="51"/>
      <c r="L70" s="11"/>
      <c r="M70" s="40"/>
    </row>
    <row r="71" spans="1:13" s="1" customFormat="1" ht="15.95" customHeight="1">
      <c r="A71" s="6"/>
      <c r="B71" s="29" t="s">
        <v>22</v>
      </c>
      <c r="C71" s="30">
        <v>1</v>
      </c>
      <c r="D71" s="30">
        <v>6</v>
      </c>
      <c r="E71" s="31">
        <v>14</v>
      </c>
      <c r="F71" s="131" t="s">
        <v>4</v>
      </c>
      <c r="G71" s="131" t="s">
        <v>4</v>
      </c>
      <c r="H71" s="32">
        <f>ROUND(E71*D71*C71,2)</f>
        <v>84</v>
      </c>
      <c r="I71" s="47"/>
      <c r="J71" s="47"/>
      <c r="K71" s="48"/>
      <c r="L71" s="31"/>
      <c r="M71" s="49"/>
    </row>
    <row r="72" spans="1:13" s="1" customFormat="1" ht="15.95" customHeight="1">
      <c r="A72" s="7"/>
      <c r="B72" s="18"/>
      <c r="C72" s="19"/>
      <c r="D72" s="19"/>
      <c r="E72" s="20"/>
      <c r="F72" s="20"/>
      <c r="G72" s="20"/>
      <c r="H72" s="21"/>
      <c r="I72" s="44"/>
      <c r="J72" s="44"/>
      <c r="K72" s="45"/>
      <c r="L72" s="20"/>
      <c r="M72" s="46"/>
    </row>
    <row r="73" spans="1:13" s="1" customFormat="1" ht="15.75">
      <c r="A73" s="22"/>
      <c r="B73" s="23"/>
      <c r="C73" s="24"/>
      <c r="D73" s="24"/>
      <c r="E73" s="25"/>
      <c r="F73" s="25"/>
      <c r="G73" s="25"/>
      <c r="H73" s="26">
        <f>SUM(H70:H72)</f>
        <v>84</v>
      </c>
      <c r="I73" s="26">
        <v>5800</v>
      </c>
      <c r="J73" s="26">
        <v>5981</v>
      </c>
      <c r="K73" s="22" t="s">
        <v>38</v>
      </c>
      <c r="L73" s="25">
        <f>ROUND(H73*J73,0)</f>
        <v>502404</v>
      </c>
      <c r="M73" s="37"/>
    </row>
    <row r="74" spans="1:13" s="1" customFormat="1" ht="15.75">
      <c r="A74" s="37" t="s">
        <v>49</v>
      </c>
      <c r="B74" s="9" t="s">
        <v>50</v>
      </c>
      <c r="C74" s="28"/>
      <c r="D74" s="28"/>
      <c r="E74" s="28"/>
      <c r="F74" s="28"/>
      <c r="G74" s="28"/>
      <c r="H74" s="11"/>
      <c r="I74" s="11"/>
      <c r="J74" s="11"/>
      <c r="K74" s="51"/>
      <c r="L74" s="11"/>
      <c r="M74" s="40"/>
    </row>
    <row r="75" spans="1:13" s="1" customFormat="1" ht="15.95" customHeight="1">
      <c r="A75" s="6"/>
      <c r="B75" s="29" t="s">
        <v>22</v>
      </c>
      <c r="C75" s="30">
        <v>1</v>
      </c>
      <c r="D75" s="30">
        <v>6</v>
      </c>
      <c r="E75" s="31">
        <v>1</v>
      </c>
      <c r="F75" s="131" t="s">
        <v>4</v>
      </c>
      <c r="G75" s="131" t="s">
        <v>4</v>
      </c>
      <c r="H75" s="32">
        <f t="shared" ref="H75:H80" si="3">ROUND(E75*D75*C75,2)</f>
        <v>6</v>
      </c>
      <c r="I75" s="47"/>
      <c r="J75" s="47"/>
      <c r="K75" s="48"/>
      <c r="L75" s="31"/>
      <c r="M75" s="49"/>
    </row>
    <row r="76" spans="1:13" s="1" customFormat="1" ht="15.95" customHeight="1">
      <c r="A76" s="7"/>
      <c r="B76" s="18"/>
      <c r="C76" s="19"/>
      <c r="D76" s="19"/>
      <c r="E76" s="20"/>
      <c r="F76" s="20"/>
      <c r="G76" s="20"/>
      <c r="H76" s="21"/>
      <c r="I76" s="44"/>
      <c r="J76" s="44"/>
      <c r="K76" s="45"/>
      <c r="L76" s="20"/>
      <c r="M76" s="49"/>
    </row>
    <row r="77" spans="1:13" s="1" customFormat="1" ht="15.75">
      <c r="A77" s="22"/>
      <c r="B77" s="23"/>
      <c r="C77" s="24"/>
      <c r="D77" s="24"/>
      <c r="E77" s="25"/>
      <c r="F77" s="25"/>
      <c r="G77" s="25"/>
      <c r="H77" s="26">
        <f>SUM(H74:H76)</f>
        <v>6</v>
      </c>
      <c r="I77" s="26">
        <v>7800</v>
      </c>
      <c r="J77" s="26">
        <v>8350</v>
      </c>
      <c r="K77" s="22" t="s">
        <v>38</v>
      </c>
      <c r="L77" s="25">
        <f>ROUND(H77*J77,0)</f>
        <v>50100</v>
      </c>
      <c r="M77" s="37"/>
    </row>
    <row r="78" spans="1:13" s="1" customFormat="1" ht="55.5" customHeight="1">
      <c r="A78" s="37" t="s">
        <v>51</v>
      </c>
      <c r="B78" s="9" t="s">
        <v>52</v>
      </c>
      <c r="C78" s="28"/>
      <c r="D78" s="28"/>
      <c r="E78" s="28"/>
      <c r="F78" s="28"/>
      <c r="G78" s="28"/>
      <c r="H78" s="11"/>
      <c r="I78" s="11"/>
      <c r="J78" s="11"/>
      <c r="K78" s="51"/>
      <c r="L78" s="11"/>
      <c r="M78" s="40"/>
    </row>
    <row r="79" spans="1:13" s="1" customFormat="1" ht="15.95" customHeight="1">
      <c r="A79" s="13"/>
      <c r="B79" s="14" t="s">
        <v>53</v>
      </c>
      <c r="C79" s="15">
        <v>4</v>
      </c>
      <c r="D79" s="15">
        <v>6</v>
      </c>
      <c r="E79" s="16">
        <v>4</v>
      </c>
      <c r="F79" s="130" t="s">
        <v>4</v>
      </c>
      <c r="G79" s="130" t="s">
        <v>4</v>
      </c>
      <c r="H79" s="17">
        <f t="shared" si="3"/>
        <v>96</v>
      </c>
      <c r="I79" s="41"/>
      <c r="J79" s="41"/>
      <c r="K79" s="42"/>
      <c r="L79" s="16"/>
      <c r="M79" s="43"/>
    </row>
    <row r="80" spans="1:13" s="1" customFormat="1" ht="15.95" customHeight="1">
      <c r="A80" s="13"/>
      <c r="B80" s="14" t="s">
        <v>54</v>
      </c>
      <c r="C80" s="15">
        <v>1</v>
      </c>
      <c r="D80" s="15">
        <v>6</v>
      </c>
      <c r="E80" s="16">
        <v>45</v>
      </c>
      <c r="F80" s="130" t="s">
        <v>4</v>
      </c>
      <c r="G80" s="130" t="s">
        <v>4</v>
      </c>
      <c r="H80" s="17">
        <f t="shared" si="3"/>
        <v>270</v>
      </c>
      <c r="I80" s="41"/>
      <c r="J80" s="41"/>
      <c r="K80" s="42"/>
      <c r="L80" s="16"/>
      <c r="M80" s="43"/>
    </row>
    <row r="81" spans="1:15" s="1" customFormat="1" ht="15.95" customHeight="1">
      <c r="A81" s="7"/>
      <c r="B81" s="18"/>
      <c r="C81" s="19"/>
      <c r="D81" s="19"/>
      <c r="E81" s="20"/>
      <c r="F81" s="20"/>
      <c r="G81" s="20"/>
      <c r="H81" s="21"/>
      <c r="I81" s="44"/>
      <c r="J81" s="44"/>
      <c r="K81" s="45"/>
      <c r="L81" s="20"/>
      <c r="M81" s="43"/>
    </row>
    <row r="82" spans="1:15" s="1" customFormat="1" ht="15.75">
      <c r="A82" s="22"/>
      <c r="B82" s="23"/>
      <c r="C82" s="24"/>
      <c r="D82" s="24"/>
      <c r="E82" s="25"/>
      <c r="F82" s="25"/>
      <c r="G82" s="25"/>
      <c r="H82" s="26">
        <f>SUM(H78:H81)</f>
        <v>366</v>
      </c>
      <c r="I82" s="26">
        <v>4850</v>
      </c>
      <c r="J82" s="26">
        <v>5450</v>
      </c>
      <c r="K82" s="22" t="s">
        <v>55</v>
      </c>
      <c r="L82" s="25">
        <f>ROUND(H82*J82,0)</f>
        <v>1994700</v>
      </c>
      <c r="M82" s="37"/>
    </row>
    <row r="83" spans="1:15" s="1" customFormat="1" ht="65.25" customHeight="1">
      <c r="A83" s="37" t="s">
        <v>56</v>
      </c>
      <c r="B83" s="9" t="s">
        <v>57</v>
      </c>
      <c r="C83" s="28"/>
      <c r="D83" s="28"/>
      <c r="E83" s="28"/>
      <c r="F83" s="28"/>
      <c r="G83" s="28"/>
      <c r="H83" s="11"/>
      <c r="I83" s="11"/>
      <c r="J83" s="11"/>
      <c r="K83" s="51"/>
      <c r="L83" s="11"/>
      <c r="M83" s="40"/>
    </row>
    <row r="84" spans="1:15" s="1" customFormat="1" ht="15.95" customHeight="1">
      <c r="A84" s="6"/>
      <c r="B84" s="29" t="s">
        <v>22</v>
      </c>
      <c r="C84" s="30">
        <v>1</v>
      </c>
      <c r="D84" s="30">
        <v>6</v>
      </c>
      <c r="E84" s="31">
        <v>20</v>
      </c>
      <c r="F84" s="131" t="s">
        <v>4</v>
      </c>
      <c r="G84" s="131" t="s">
        <v>4</v>
      </c>
      <c r="H84" s="32">
        <f>ROUND(E84*D84*C84,2)</f>
        <v>120</v>
      </c>
      <c r="I84" s="47"/>
      <c r="J84" s="47"/>
      <c r="K84" s="48"/>
      <c r="L84" s="31"/>
      <c r="M84" s="49"/>
    </row>
    <row r="85" spans="1:15" s="1" customFormat="1" ht="15.95" customHeight="1">
      <c r="A85" s="7"/>
      <c r="B85" s="18"/>
      <c r="C85" s="19"/>
      <c r="D85" s="19"/>
      <c r="E85" s="20"/>
      <c r="F85" s="20"/>
      <c r="G85" s="20"/>
      <c r="H85" s="21"/>
      <c r="I85" s="44"/>
      <c r="J85" s="44"/>
      <c r="K85" s="45"/>
      <c r="L85" s="20"/>
      <c r="M85" s="46"/>
    </row>
    <row r="86" spans="1:15" s="1" customFormat="1" ht="15.75">
      <c r="A86" s="22"/>
      <c r="B86" s="23"/>
      <c r="C86" s="24"/>
      <c r="D86" s="24"/>
      <c r="E86" s="25"/>
      <c r="F86" s="25"/>
      <c r="G86" s="25"/>
      <c r="H86" s="26">
        <f>SUM(H83:H85)</f>
        <v>120</v>
      </c>
      <c r="I86" s="26">
        <v>930</v>
      </c>
      <c r="J86" s="26">
        <v>1050</v>
      </c>
      <c r="K86" s="22" t="s">
        <v>58</v>
      </c>
      <c r="L86" s="25">
        <f>ROUND(H86*J86,0)</f>
        <v>126000</v>
      </c>
      <c r="M86" s="37"/>
    </row>
    <row r="87" spans="1:15" s="1" customFormat="1" ht="34.5" customHeight="1">
      <c r="A87" s="33">
        <v>8</v>
      </c>
      <c r="B87" s="53" t="s">
        <v>59</v>
      </c>
      <c r="C87" s="28"/>
      <c r="D87" s="28"/>
      <c r="E87" s="28"/>
      <c r="F87" s="28"/>
      <c r="G87" s="28"/>
      <c r="H87" s="11"/>
      <c r="I87" s="11"/>
      <c r="J87" s="11"/>
      <c r="K87" s="51"/>
      <c r="L87" s="11"/>
      <c r="M87" s="40"/>
    </row>
    <row r="88" spans="1:15" s="1" customFormat="1" ht="15.95" customHeight="1">
      <c r="A88" s="13"/>
      <c r="B88" s="14" t="s">
        <v>18</v>
      </c>
      <c r="C88" s="15">
        <v>1</v>
      </c>
      <c r="D88" s="15">
        <v>6</v>
      </c>
      <c r="E88" s="16">
        <v>1</v>
      </c>
      <c r="F88" s="130" t="s">
        <v>4</v>
      </c>
      <c r="G88" s="130" t="s">
        <v>4</v>
      </c>
      <c r="H88" s="17">
        <f>ROUND(E88*D88*C88,2)</f>
        <v>6</v>
      </c>
      <c r="I88" s="41"/>
      <c r="J88" s="41"/>
      <c r="K88" s="42"/>
      <c r="L88" s="16"/>
      <c r="M88" s="43"/>
    </row>
    <row r="89" spans="1:15" s="1" customFormat="1" ht="15.95" customHeight="1">
      <c r="A89" s="7"/>
      <c r="B89" s="18"/>
      <c r="C89" s="19"/>
      <c r="D89" s="19"/>
      <c r="E89" s="20"/>
      <c r="F89" s="20"/>
      <c r="G89" s="20"/>
      <c r="H89" s="21"/>
      <c r="I89" s="44"/>
      <c r="J89" s="44"/>
      <c r="K89" s="45"/>
      <c r="L89" s="20"/>
      <c r="M89" s="46"/>
    </row>
    <row r="90" spans="1:15" s="1" customFormat="1" ht="15.75">
      <c r="A90" s="22"/>
      <c r="B90" s="23"/>
      <c r="C90" s="24"/>
      <c r="D90" s="24"/>
      <c r="E90" s="25"/>
      <c r="F90" s="25"/>
      <c r="G90" s="25"/>
      <c r="H90" s="26">
        <f>SUM(H87:H89)</f>
        <v>6</v>
      </c>
      <c r="I90" s="26">
        <v>55500</v>
      </c>
      <c r="J90" s="26">
        <v>55900</v>
      </c>
      <c r="K90" s="22" t="s">
        <v>38</v>
      </c>
      <c r="L90" s="25">
        <f>ROUND(H90*J90,0)</f>
        <v>335400</v>
      </c>
      <c r="M90" s="37"/>
    </row>
    <row r="91" spans="1:15" s="1" customFormat="1" ht="15.75">
      <c r="A91" s="33">
        <v>9</v>
      </c>
      <c r="B91" s="53" t="s">
        <v>60</v>
      </c>
      <c r="C91" s="28"/>
      <c r="D91" s="28"/>
      <c r="E91" s="28"/>
      <c r="F91" s="28"/>
      <c r="G91" s="28"/>
      <c r="H91" s="11"/>
      <c r="I91" s="11"/>
      <c r="J91" s="11"/>
      <c r="K91" s="51"/>
      <c r="L91" s="11"/>
      <c r="M91" s="40"/>
    </row>
    <row r="92" spans="1:15" s="1" customFormat="1" ht="15.95" customHeight="1">
      <c r="A92" s="6"/>
      <c r="B92" s="29" t="s">
        <v>22</v>
      </c>
      <c r="C92" s="30">
        <v>1</v>
      </c>
      <c r="D92" s="30">
        <v>6</v>
      </c>
      <c r="E92" s="31">
        <v>4</v>
      </c>
      <c r="F92" s="131" t="s">
        <v>4</v>
      </c>
      <c r="G92" s="131" t="s">
        <v>4</v>
      </c>
      <c r="H92" s="32">
        <f>ROUND(E92*D92*C92,2)</f>
        <v>24</v>
      </c>
      <c r="I92" s="47"/>
      <c r="J92" s="47"/>
      <c r="K92" s="48"/>
      <c r="L92" s="31"/>
      <c r="M92" s="49"/>
    </row>
    <row r="93" spans="1:15" s="1" customFormat="1" ht="15.95" customHeight="1">
      <c r="A93" s="7"/>
      <c r="B93" s="18"/>
      <c r="C93" s="19"/>
      <c r="D93" s="19"/>
      <c r="E93" s="20"/>
      <c r="F93" s="20"/>
      <c r="G93" s="20"/>
      <c r="H93" s="21"/>
      <c r="I93" s="44"/>
      <c r="J93" s="44"/>
      <c r="K93" s="45"/>
      <c r="L93" s="20"/>
      <c r="M93" s="46"/>
    </row>
    <row r="94" spans="1:15" s="1" customFormat="1" ht="15.75">
      <c r="A94" s="22"/>
      <c r="B94" s="23"/>
      <c r="C94" s="24"/>
      <c r="D94" s="24"/>
      <c r="E94" s="25"/>
      <c r="F94" s="25"/>
      <c r="G94" s="25"/>
      <c r="H94" s="26">
        <f>SUM(H91:H93)</f>
        <v>24</v>
      </c>
      <c r="I94" s="26">
        <v>270000</v>
      </c>
      <c r="J94" s="26">
        <v>271150</v>
      </c>
      <c r="K94" s="22" t="s">
        <v>38</v>
      </c>
      <c r="L94" s="25">
        <f>ROUND(H94*J94,0)</f>
        <v>6507600</v>
      </c>
      <c r="M94" s="37"/>
    </row>
    <row r="95" spans="1:15" s="1" customFormat="1" ht="15.75" hidden="1">
      <c r="A95" s="28"/>
      <c r="B95" s="28"/>
      <c r="C95" s="177" t="s">
        <v>2</v>
      </c>
      <c r="D95" s="177"/>
      <c r="E95" s="177"/>
      <c r="F95" s="177"/>
      <c r="G95" s="177"/>
      <c r="H95" s="177"/>
      <c r="I95" s="177"/>
      <c r="J95" s="177"/>
      <c r="K95" s="177"/>
      <c r="L95" s="58">
        <f>SUM(L6:L94)</f>
        <v>15022052</v>
      </c>
      <c r="M95" s="28"/>
      <c r="N95" s="1">
        <v>15151980</v>
      </c>
      <c r="O95" s="59">
        <f>L95-N95</f>
        <v>-129928</v>
      </c>
    </row>
    <row r="96" spans="1:15" s="1" customFormat="1" ht="15.75">
      <c r="A96" s="57"/>
      <c r="B96" s="57"/>
      <c r="C96" s="57"/>
      <c r="D96" s="57"/>
      <c r="E96" s="57"/>
      <c r="F96" s="57"/>
      <c r="G96" s="57"/>
      <c r="H96" s="57"/>
      <c r="I96" s="62"/>
      <c r="J96" s="62"/>
      <c r="K96" s="57"/>
      <c r="L96" s="57"/>
      <c r="M96" s="57"/>
    </row>
    <row r="97" spans="1:13" s="1" customFormat="1" ht="15.75">
      <c r="A97" s="57"/>
      <c r="B97" s="57"/>
      <c r="C97" s="57"/>
      <c r="D97" s="57"/>
      <c r="E97" s="57"/>
      <c r="F97" s="57"/>
      <c r="G97" s="57"/>
      <c r="H97" s="57"/>
      <c r="I97" s="62"/>
      <c r="J97" s="62"/>
      <c r="K97" s="57"/>
      <c r="L97" s="57"/>
      <c r="M97" s="57"/>
    </row>
    <row r="98" spans="1:13" s="1" customFormat="1" ht="15.75">
      <c r="A98" s="57"/>
      <c r="B98" s="57"/>
      <c r="C98" s="57"/>
      <c r="D98" s="57"/>
      <c r="E98" s="57"/>
      <c r="F98" s="57"/>
      <c r="G98" s="57"/>
      <c r="H98" s="57"/>
      <c r="I98" s="62"/>
      <c r="J98" s="62"/>
      <c r="K98" s="57"/>
      <c r="L98" s="57"/>
      <c r="M98" s="57"/>
    </row>
    <row r="99" spans="1:13" s="1" customFormat="1" ht="15.75">
      <c r="A99" s="57"/>
      <c r="B99" s="57"/>
      <c r="C99" s="57"/>
      <c r="D99" s="57"/>
      <c r="E99" s="57"/>
      <c r="F99" s="57"/>
      <c r="G99" s="57"/>
      <c r="H99" s="57"/>
      <c r="I99" s="62"/>
      <c r="J99" s="62"/>
      <c r="K99" s="57"/>
      <c r="L99" s="57"/>
      <c r="M99" s="57"/>
    </row>
    <row r="100" spans="1:13" s="1" customFormat="1" ht="15.75">
      <c r="A100" s="57"/>
      <c r="B100" s="57"/>
      <c r="C100" s="57"/>
      <c r="D100" s="57"/>
      <c r="E100" s="57"/>
      <c r="F100" s="57"/>
      <c r="G100" s="57"/>
      <c r="H100" s="57"/>
      <c r="I100" s="62"/>
      <c r="J100" s="62"/>
      <c r="K100" s="57"/>
      <c r="L100" s="57"/>
      <c r="M100" s="57"/>
    </row>
    <row r="101" spans="1:13" s="1" customFormat="1" ht="15.75">
      <c r="A101" s="57"/>
      <c r="B101" s="57"/>
      <c r="C101" s="57"/>
      <c r="D101" s="57"/>
      <c r="E101" s="57"/>
      <c r="F101" s="57"/>
      <c r="G101" s="57"/>
      <c r="H101" s="57"/>
      <c r="I101" s="62"/>
      <c r="J101" s="62"/>
      <c r="K101" s="57"/>
      <c r="L101" s="57"/>
      <c r="M101" s="57"/>
    </row>
    <row r="102" spans="1:13" s="1" customFormat="1" ht="15.75">
      <c r="A102" s="57"/>
      <c r="B102" s="57"/>
      <c r="C102" s="57"/>
      <c r="D102" s="57"/>
      <c r="E102" s="57"/>
      <c r="F102" s="57"/>
      <c r="G102" s="57"/>
      <c r="H102" s="57"/>
      <c r="I102" s="62"/>
      <c r="J102" s="62"/>
      <c r="K102" s="57"/>
      <c r="L102" s="57"/>
      <c r="M102" s="57"/>
    </row>
    <row r="103" spans="1:13" s="1" customFormat="1" ht="15.75">
      <c r="A103" s="57"/>
      <c r="B103" s="57"/>
      <c r="C103" s="57"/>
      <c r="D103" s="57"/>
      <c r="E103" s="57"/>
      <c r="F103" s="57"/>
      <c r="G103" s="57"/>
      <c r="H103" s="57"/>
      <c r="I103" s="62"/>
      <c r="J103" s="62"/>
      <c r="K103" s="57"/>
      <c r="L103" s="57"/>
      <c r="M103" s="57"/>
    </row>
    <row r="104" spans="1:13" s="1" customFormat="1" ht="15.75">
      <c r="A104" s="57"/>
      <c r="B104" s="57"/>
      <c r="C104" s="57"/>
      <c r="D104" s="57"/>
      <c r="E104" s="57"/>
      <c r="F104" s="57"/>
      <c r="G104" s="57"/>
      <c r="H104" s="57"/>
      <c r="I104" s="62"/>
      <c r="J104" s="62"/>
      <c r="K104" s="57"/>
      <c r="L104" s="57"/>
      <c r="M104" s="57"/>
    </row>
    <row r="105" spans="1:13" s="1" customFormat="1" ht="15.75">
      <c r="A105" s="57"/>
      <c r="B105" s="57"/>
      <c r="C105" s="57"/>
      <c r="D105" s="57"/>
      <c r="E105" s="57"/>
      <c r="F105" s="57"/>
      <c r="G105" s="57"/>
      <c r="H105" s="57"/>
      <c r="I105" s="62"/>
      <c r="J105" s="62"/>
      <c r="K105" s="57"/>
      <c r="L105" s="57"/>
      <c r="M105" s="57"/>
    </row>
    <row r="106" spans="1:13" s="1" customFormat="1" ht="15.75">
      <c r="A106" s="57"/>
      <c r="B106" s="57"/>
      <c r="C106" s="57"/>
      <c r="D106" s="57"/>
      <c r="E106" s="57"/>
      <c r="F106" s="57"/>
      <c r="G106" s="57"/>
      <c r="H106" s="57"/>
      <c r="I106" s="62"/>
      <c r="J106" s="62"/>
      <c r="K106" s="57"/>
      <c r="L106" s="57"/>
      <c r="M106" s="57"/>
    </row>
    <row r="107" spans="1:13" s="1" customFormat="1" ht="15.75">
      <c r="A107" s="57"/>
      <c r="B107" s="57"/>
      <c r="C107" s="57"/>
      <c r="D107" s="57"/>
      <c r="E107" s="57"/>
      <c r="F107" s="57"/>
      <c r="G107" s="57"/>
      <c r="H107" s="57"/>
      <c r="I107" s="62"/>
      <c r="J107" s="62"/>
      <c r="K107" s="57"/>
      <c r="L107" s="57"/>
      <c r="M107" s="57"/>
    </row>
    <row r="108" spans="1:13" s="1" customFormat="1" ht="15.75">
      <c r="A108" s="57"/>
      <c r="B108" s="57"/>
      <c r="C108" s="57"/>
      <c r="D108" s="57"/>
      <c r="E108" s="57"/>
      <c r="F108" s="57"/>
      <c r="G108" s="57"/>
      <c r="H108" s="57"/>
      <c r="I108" s="62"/>
      <c r="J108" s="62"/>
      <c r="K108" s="57"/>
      <c r="L108" s="57"/>
      <c r="M108" s="57"/>
    </row>
    <row r="109" spans="1:13" s="1" customFormat="1" ht="15.75">
      <c r="A109" s="57"/>
      <c r="B109" s="57"/>
      <c r="C109" s="57"/>
      <c r="D109" s="57"/>
      <c r="E109" s="57"/>
      <c r="F109" s="57"/>
      <c r="G109" s="57"/>
      <c r="H109" s="57"/>
      <c r="I109" s="62"/>
      <c r="J109" s="62"/>
      <c r="K109" s="57"/>
      <c r="L109" s="57"/>
      <c r="M109" s="57"/>
    </row>
    <row r="110" spans="1:13" s="1" customFormat="1" ht="15.75">
      <c r="A110" s="57"/>
      <c r="B110" s="57"/>
      <c r="C110" s="57"/>
      <c r="D110" s="57"/>
      <c r="E110" s="57"/>
      <c r="F110" s="57"/>
      <c r="G110" s="57"/>
      <c r="H110" s="57"/>
      <c r="I110" s="62"/>
      <c r="J110" s="62"/>
      <c r="K110" s="57"/>
      <c r="L110" s="57"/>
      <c r="M110" s="57"/>
    </row>
    <row r="111" spans="1:13" s="1" customFormat="1" ht="15.75">
      <c r="A111" s="57"/>
      <c r="B111" s="57"/>
      <c r="C111" s="57"/>
      <c r="D111" s="57"/>
      <c r="E111" s="57"/>
      <c r="F111" s="57"/>
      <c r="G111" s="57"/>
      <c r="H111" s="57"/>
      <c r="I111" s="62"/>
      <c r="J111" s="62"/>
      <c r="K111" s="57"/>
      <c r="L111" s="57"/>
      <c r="M111" s="57"/>
    </row>
    <row r="112" spans="1:13" s="1" customFormat="1" ht="15.75">
      <c r="A112" s="57"/>
      <c r="B112" s="57"/>
      <c r="C112" s="57"/>
      <c r="D112" s="57"/>
      <c r="E112" s="57"/>
      <c r="F112" s="57"/>
      <c r="G112" s="57"/>
      <c r="H112" s="57"/>
      <c r="I112" s="62"/>
      <c r="J112" s="62"/>
      <c r="K112" s="57"/>
      <c r="L112" s="57"/>
      <c r="M112" s="57"/>
    </row>
    <row r="113" spans="1:13" s="1" customFormat="1" ht="15.75">
      <c r="A113" s="57"/>
      <c r="B113" s="57"/>
      <c r="C113" s="57"/>
      <c r="D113" s="57"/>
      <c r="E113" s="57"/>
      <c r="F113" s="57"/>
      <c r="G113" s="57"/>
      <c r="H113" s="57"/>
      <c r="I113" s="62"/>
      <c r="J113" s="62"/>
      <c r="K113" s="57"/>
      <c r="L113" s="57"/>
      <c r="M113" s="57"/>
    </row>
    <row r="114" spans="1:13" s="1" customFormat="1" ht="15.75">
      <c r="A114" s="57"/>
      <c r="B114" s="57"/>
      <c r="C114" s="57"/>
      <c r="D114" s="57"/>
      <c r="E114" s="57"/>
      <c r="F114" s="57"/>
      <c r="G114" s="57"/>
      <c r="H114" s="57"/>
      <c r="I114" s="62"/>
      <c r="J114" s="62"/>
      <c r="K114" s="57"/>
      <c r="L114" s="57"/>
      <c r="M114" s="57"/>
    </row>
    <row r="115" spans="1:13" s="1" customFormat="1" ht="15.75">
      <c r="A115" s="57"/>
      <c r="B115" s="57"/>
      <c r="C115" s="57"/>
      <c r="D115" s="57"/>
      <c r="E115" s="57"/>
      <c r="F115" s="57"/>
      <c r="G115" s="57"/>
      <c r="H115" s="57"/>
      <c r="I115" s="62"/>
      <c r="J115" s="62"/>
      <c r="K115" s="57"/>
      <c r="L115" s="57"/>
      <c r="M115" s="57"/>
    </row>
    <row r="116" spans="1:13" s="1" customFormat="1" ht="15.75">
      <c r="A116" s="57"/>
      <c r="B116" s="57"/>
      <c r="C116" s="57"/>
      <c r="D116" s="57"/>
      <c r="E116" s="57"/>
      <c r="F116" s="57"/>
      <c r="G116" s="57"/>
      <c r="H116" s="57"/>
      <c r="I116" s="62"/>
      <c r="J116" s="62"/>
      <c r="K116" s="57"/>
      <c r="L116" s="57"/>
      <c r="M116" s="57"/>
    </row>
    <row r="117" spans="1:13" s="1" customFormat="1" ht="15.75">
      <c r="A117" s="57"/>
      <c r="B117" s="57"/>
      <c r="C117" s="57"/>
      <c r="D117" s="57"/>
      <c r="E117" s="57"/>
      <c r="F117" s="57"/>
      <c r="G117" s="57"/>
      <c r="H117" s="57"/>
      <c r="I117" s="62"/>
      <c r="J117" s="62"/>
      <c r="K117" s="57"/>
      <c r="L117" s="57"/>
      <c r="M117" s="57"/>
    </row>
    <row r="118" spans="1:13" s="1" customFormat="1" ht="15.75">
      <c r="A118" s="57"/>
      <c r="B118" s="57"/>
      <c r="C118" s="57"/>
      <c r="D118" s="57"/>
      <c r="E118" s="57"/>
      <c r="F118" s="57"/>
      <c r="G118" s="57"/>
      <c r="H118" s="57"/>
      <c r="I118" s="62"/>
      <c r="J118" s="62"/>
      <c r="K118" s="57"/>
      <c r="L118" s="57"/>
      <c r="M118" s="57"/>
    </row>
    <row r="119" spans="1:13" s="1" customFormat="1" ht="15.75">
      <c r="A119" s="57"/>
      <c r="B119" s="57"/>
      <c r="C119" s="57"/>
      <c r="D119" s="57"/>
      <c r="E119" s="57"/>
      <c r="F119" s="57"/>
      <c r="G119" s="57"/>
      <c r="H119" s="57"/>
      <c r="I119" s="62"/>
      <c r="J119" s="62"/>
      <c r="K119" s="57"/>
      <c r="L119" s="57"/>
      <c r="M119" s="57"/>
    </row>
    <row r="120" spans="1:13" s="1" customFormat="1" ht="15.75">
      <c r="A120" s="57"/>
      <c r="B120" s="57"/>
      <c r="C120" s="57"/>
      <c r="D120" s="57"/>
      <c r="E120" s="57"/>
      <c r="F120" s="57"/>
      <c r="G120" s="57"/>
      <c r="H120" s="57"/>
      <c r="I120" s="62"/>
      <c r="J120" s="62"/>
      <c r="K120" s="57"/>
      <c r="L120" s="57"/>
      <c r="M120" s="57"/>
    </row>
    <row r="121" spans="1:13" s="1" customFormat="1" ht="15.75">
      <c r="A121" s="57"/>
      <c r="B121" s="57"/>
      <c r="C121" s="57"/>
      <c r="D121" s="57"/>
      <c r="E121" s="57"/>
      <c r="F121" s="57"/>
      <c r="G121" s="57"/>
      <c r="H121" s="57"/>
      <c r="I121" s="62"/>
      <c r="J121" s="62"/>
      <c r="K121" s="57"/>
      <c r="L121" s="57"/>
      <c r="M121" s="57"/>
    </row>
    <row r="122" spans="1:13" s="1" customFormat="1" ht="15.75">
      <c r="A122" s="57"/>
      <c r="B122" s="57"/>
      <c r="C122" s="57"/>
      <c r="D122" s="57"/>
      <c r="E122" s="57"/>
      <c r="F122" s="57"/>
      <c r="G122" s="57"/>
      <c r="H122" s="57"/>
      <c r="I122" s="62"/>
      <c r="J122" s="62"/>
      <c r="K122" s="57"/>
      <c r="L122" s="57"/>
      <c r="M122" s="57"/>
    </row>
    <row r="123" spans="1:13" s="1" customFormat="1" ht="15.75">
      <c r="A123" s="57"/>
      <c r="B123" s="57"/>
      <c r="C123" s="57"/>
      <c r="D123" s="57"/>
      <c r="E123" s="57"/>
      <c r="F123" s="57"/>
      <c r="G123" s="57"/>
      <c r="H123" s="57"/>
      <c r="I123" s="62"/>
      <c r="J123" s="62"/>
      <c r="K123" s="57"/>
      <c r="L123" s="57"/>
      <c r="M123" s="57"/>
    </row>
    <row r="124" spans="1:13" s="1" customFormat="1" ht="15.75">
      <c r="A124" s="57"/>
      <c r="B124" s="57"/>
      <c r="C124" s="57"/>
      <c r="D124" s="57"/>
      <c r="E124" s="57"/>
      <c r="F124" s="57"/>
      <c r="G124" s="57"/>
      <c r="H124" s="57"/>
      <c r="I124" s="62"/>
      <c r="J124" s="62"/>
      <c r="K124" s="57"/>
      <c r="L124" s="57"/>
      <c r="M124" s="57"/>
    </row>
    <row r="125" spans="1:13" s="1" customFormat="1" ht="15.75">
      <c r="A125" s="57"/>
      <c r="B125" s="57"/>
      <c r="C125" s="57"/>
      <c r="D125" s="57"/>
      <c r="E125" s="57"/>
      <c r="F125" s="57"/>
      <c r="G125" s="57"/>
      <c r="H125" s="57"/>
      <c r="I125" s="62"/>
      <c r="J125" s="62"/>
      <c r="K125" s="57"/>
      <c r="L125" s="57"/>
      <c r="M125" s="57"/>
    </row>
    <row r="126" spans="1:13" s="1" customFormat="1" ht="15.75">
      <c r="A126" s="57"/>
      <c r="B126" s="57"/>
      <c r="C126" s="57"/>
      <c r="D126" s="57"/>
      <c r="E126" s="57"/>
      <c r="F126" s="57"/>
      <c r="G126" s="57"/>
      <c r="H126" s="57"/>
      <c r="I126" s="62"/>
      <c r="J126" s="62"/>
      <c r="K126" s="57"/>
      <c r="L126" s="57"/>
      <c r="M126" s="57"/>
    </row>
    <row r="127" spans="1:13" s="1" customFormat="1" ht="15.75">
      <c r="A127" s="57"/>
      <c r="B127" s="57"/>
      <c r="C127" s="57"/>
      <c r="D127" s="57"/>
      <c r="E127" s="57"/>
      <c r="F127" s="57"/>
      <c r="G127" s="57"/>
      <c r="H127" s="57"/>
      <c r="I127" s="62"/>
      <c r="J127" s="62"/>
      <c r="K127" s="57"/>
      <c r="L127" s="57"/>
      <c r="M127" s="57"/>
    </row>
    <row r="128" spans="1:13" s="1" customFormat="1" ht="15.75">
      <c r="A128" s="57"/>
      <c r="B128" s="57"/>
      <c r="C128" s="57"/>
      <c r="D128" s="57"/>
      <c r="E128" s="57"/>
      <c r="F128" s="57"/>
      <c r="G128" s="57"/>
      <c r="H128" s="57"/>
      <c r="I128" s="62"/>
      <c r="J128" s="62"/>
      <c r="K128" s="57"/>
      <c r="L128" s="57"/>
      <c r="M128" s="57"/>
    </row>
    <row r="129" spans="1:13" s="2" customFormat="1">
      <c r="A129" s="63"/>
      <c r="B129" s="63"/>
      <c r="C129" s="63"/>
      <c r="D129" s="63"/>
      <c r="E129" s="63"/>
      <c r="F129" s="63"/>
      <c r="G129" s="63"/>
      <c r="H129" s="63"/>
      <c r="I129" s="65"/>
      <c r="J129" s="65"/>
      <c r="K129" s="63"/>
      <c r="L129" s="63"/>
      <c r="M129" s="63"/>
    </row>
    <row r="130" spans="1:13" s="2" customFormat="1">
      <c r="A130" s="63"/>
      <c r="B130" s="63"/>
      <c r="C130" s="63"/>
      <c r="D130" s="63"/>
      <c r="E130" s="63"/>
      <c r="F130" s="63"/>
      <c r="G130" s="63"/>
      <c r="H130" s="63"/>
      <c r="I130" s="65"/>
      <c r="J130" s="65"/>
      <c r="K130" s="63"/>
      <c r="L130" s="63"/>
      <c r="M130" s="63"/>
    </row>
    <row r="131" spans="1:13" s="2" customFormat="1">
      <c r="A131" s="63"/>
      <c r="B131" s="63"/>
      <c r="C131" s="63"/>
      <c r="D131" s="63"/>
      <c r="E131" s="63"/>
      <c r="F131" s="63"/>
      <c r="G131" s="63"/>
      <c r="H131" s="63"/>
      <c r="I131" s="65"/>
      <c r="J131" s="65"/>
      <c r="K131" s="63"/>
      <c r="L131" s="63"/>
      <c r="M131" s="63"/>
    </row>
    <row r="132" spans="1:13" s="2" customFormat="1">
      <c r="A132" s="63"/>
      <c r="B132" s="63"/>
      <c r="C132" s="63"/>
      <c r="D132" s="63"/>
      <c r="E132" s="63"/>
      <c r="F132" s="63"/>
      <c r="G132" s="63"/>
      <c r="H132" s="63"/>
      <c r="I132" s="65"/>
      <c r="J132" s="65"/>
      <c r="K132" s="63"/>
      <c r="L132" s="63"/>
      <c r="M132" s="63"/>
    </row>
    <row r="133" spans="1:13" s="2" customFormat="1">
      <c r="A133" s="63"/>
      <c r="B133" s="63"/>
      <c r="C133" s="63"/>
      <c r="D133" s="63"/>
      <c r="E133" s="63"/>
      <c r="F133" s="63"/>
      <c r="G133" s="63"/>
      <c r="H133" s="63"/>
      <c r="I133" s="65"/>
      <c r="J133" s="65"/>
      <c r="K133" s="63"/>
      <c r="L133" s="63"/>
      <c r="M133" s="63"/>
    </row>
    <row r="134" spans="1:13" s="2" customFormat="1">
      <c r="A134" s="63"/>
      <c r="B134" s="63"/>
      <c r="C134" s="63"/>
      <c r="D134" s="63"/>
      <c r="E134" s="63"/>
      <c r="F134" s="63"/>
      <c r="G134" s="63"/>
      <c r="H134" s="63"/>
      <c r="I134" s="65"/>
      <c r="J134" s="65"/>
      <c r="K134" s="63"/>
      <c r="L134" s="63"/>
      <c r="M134" s="63"/>
    </row>
    <row r="135" spans="1:13">
      <c r="A135" s="64"/>
      <c r="B135" s="64"/>
      <c r="C135" s="64"/>
      <c r="D135" s="64"/>
      <c r="E135" s="64"/>
      <c r="F135" s="64"/>
      <c r="G135" s="64"/>
      <c r="H135" s="64"/>
      <c r="I135" s="66"/>
      <c r="J135" s="66"/>
      <c r="K135" s="64"/>
      <c r="L135" s="64"/>
      <c r="M135" s="67"/>
    </row>
    <row r="136" spans="1:13">
      <c r="A136" s="64"/>
      <c r="B136" s="64"/>
      <c r="C136" s="64"/>
      <c r="D136" s="64"/>
      <c r="E136" s="64"/>
      <c r="F136" s="64"/>
      <c r="G136" s="64"/>
      <c r="H136" s="64"/>
      <c r="I136" s="66"/>
      <c r="J136" s="66"/>
      <c r="K136" s="64"/>
      <c r="L136" s="64"/>
      <c r="M136" s="67"/>
    </row>
  </sheetData>
  <mergeCells count="17">
    <mergeCell ref="C95:K95"/>
    <mergeCell ref="A4:A5"/>
    <mergeCell ref="B4:B5"/>
    <mergeCell ref="E4:E5"/>
    <mergeCell ref="F4:F5"/>
    <mergeCell ref="G4:G5"/>
    <mergeCell ref="H4:H5"/>
    <mergeCell ref="I4:I5"/>
    <mergeCell ref="J4:J5"/>
    <mergeCell ref="K4:K5"/>
    <mergeCell ref="A1:M1"/>
    <mergeCell ref="A2:M2"/>
    <mergeCell ref="A3:M3"/>
    <mergeCell ref="C4:D4"/>
    <mergeCell ref="C5:D5"/>
    <mergeCell ref="L4:L5"/>
    <mergeCell ref="M4:M5"/>
  </mergeCells>
  <pageMargins left="0.70972222222222203" right="0.70972222222222203" top="0.75" bottom="0.75" header="0.30972222222222201" footer="0.30972222222222201"/>
  <pageSetup paperSize="9" scale="65" fitToWidth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3"/>
  <sheetViews>
    <sheetView zoomScale="80" zoomScaleNormal="80" zoomScaleSheetLayoutView="78" workbookViewId="0">
      <selection activeCell="L6" sqref="L6"/>
    </sheetView>
  </sheetViews>
  <sheetFormatPr defaultColWidth="9" defaultRowHeight="15"/>
  <cols>
    <col min="1" max="1" width="6.7109375" style="3" customWidth="1"/>
    <col min="2" max="2" width="42" style="3" customWidth="1"/>
    <col min="3" max="4" width="6.7109375" style="3" customWidth="1"/>
    <col min="5" max="8" width="9.7109375" style="3" customWidth="1"/>
    <col min="9" max="10" width="13.5703125" style="4" customWidth="1"/>
    <col min="11" max="11" width="9.7109375" style="3" customWidth="1"/>
    <col min="12" max="12" width="16.7109375" style="3" customWidth="1"/>
    <col min="13" max="13" width="29" style="5" customWidth="1"/>
    <col min="14" max="14" width="16.5703125" style="3" hidden="1" customWidth="1"/>
    <col min="15" max="15" width="14.28515625" style="3" hidden="1" customWidth="1"/>
    <col min="16" max="16384" width="9" style="3"/>
  </cols>
  <sheetData>
    <row r="1" spans="1:13" s="1" customFormat="1" ht="24.6" customHeight="1">
      <c r="A1" s="158" t="s">
        <v>7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</row>
    <row r="2" spans="1:13" s="1" customFormat="1" ht="15.75">
      <c r="A2" s="159" t="s">
        <v>8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3" spans="1:13" s="1" customFormat="1" ht="15.75">
      <c r="A3" s="161"/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s="1" customFormat="1" ht="15.95" customHeight="1">
      <c r="A4" s="169" t="s">
        <v>5</v>
      </c>
      <c r="B4" s="164" t="s">
        <v>9</v>
      </c>
      <c r="C4" s="162" t="s">
        <v>10</v>
      </c>
      <c r="D4" s="163"/>
      <c r="E4" s="164" t="s">
        <v>11</v>
      </c>
      <c r="F4" s="164" t="s">
        <v>12</v>
      </c>
      <c r="G4" s="164" t="s">
        <v>13</v>
      </c>
      <c r="H4" s="164" t="s">
        <v>14</v>
      </c>
      <c r="I4" s="164" t="s">
        <v>15</v>
      </c>
      <c r="J4" s="164" t="s">
        <v>85</v>
      </c>
      <c r="K4" s="164" t="s">
        <v>16</v>
      </c>
      <c r="L4" s="164" t="s">
        <v>0</v>
      </c>
      <c r="M4" s="164" t="s">
        <v>6</v>
      </c>
    </row>
    <row r="5" spans="1:13" s="1" customFormat="1" ht="15.95" customHeight="1">
      <c r="A5" s="170"/>
      <c r="B5" s="165"/>
      <c r="C5" s="162"/>
      <c r="D5" s="163"/>
      <c r="E5" s="165"/>
      <c r="F5" s="165"/>
      <c r="G5" s="165"/>
      <c r="H5" s="165"/>
      <c r="I5" s="165"/>
      <c r="J5" s="165"/>
      <c r="K5" s="165"/>
      <c r="L5" s="165"/>
      <c r="M5" s="165"/>
    </row>
    <row r="6" spans="1:13" s="1" customFormat="1" ht="264.75" customHeight="1">
      <c r="A6" s="8">
        <v>1</v>
      </c>
      <c r="B6" s="9" t="s">
        <v>17</v>
      </c>
      <c r="C6" s="10"/>
      <c r="D6" s="10"/>
      <c r="E6" s="11"/>
      <c r="F6" s="11"/>
      <c r="G6" s="11"/>
      <c r="H6" s="12"/>
      <c r="I6" s="38"/>
      <c r="J6" s="38"/>
      <c r="K6" s="39"/>
      <c r="L6" s="11"/>
      <c r="M6" s="40" t="s">
        <v>86</v>
      </c>
    </row>
    <row r="7" spans="1:13" s="1" customFormat="1" ht="15.95" customHeight="1">
      <c r="A7" s="13"/>
      <c r="B7" s="14" t="s">
        <v>18</v>
      </c>
      <c r="C7" s="15">
        <v>1</v>
      </c>
      <c r="D7" s="15">
        <v>6</v>
      </c>
      <c r="E7" s="16">
        <v>12</v>
      </c>
      <c r="F7" s="130" t="s">
        <v>4</v>
      </c>
      <c r="G7" s="130" t="s">
        <v>4</v>
      </c>
      <c r="H7" s="17">
        <f>ROUND(E7*D7*C7,2)</f>
        <v>72</v>
      </c>
      <c r="I7" s="41"/>
      <c r="J7" s="41"/>
      <c r="K7" s="42"/>
      <c r="L7" s="16"/>
      <c r="M7" s="43"/>
    </row>
    <row r="8" spans="1:13" s="1" customFormat="1" ht="15.95" customHeight="1">
      <c r="A8" s="7"/>
      <c r="B8" s="18"/>
      <c r="C8" s="19"/>
      <c r="D8" s="19"/>
      <c r="E8" s="20"/>
      <c r="F8" s="20"/>
      <c r="G8" s="20"/>
      <c r="H8" s="21"/>
      <c r="I8" s="44"/>
      <c r="J8" s="44"/>
      <c r="K8" s="45"/>
      <c r="L8" s="20"/>
      <c r="M8" s="46"/>
    </row>
    <row r="9" spans="1:13" s="1" customFormat="1" ht="15.75">
      <c r="A9" s="22"/>
      <c r="B9" s="23"/>
      <c r="C9" s="24"/>
      <c r="D9" s="24"/>
      <c r="E9" s="25"/>
      <c r="F9" s="25"/>
      <c r="G9" s="25"/>
      <c r="H9" s="26">
        <f>SUM(H6:H8)</f>
        <v>72</v>
      </c>
      <c r="I9" s="26">
        <v>26080</v>
      </c>
      <c r="J9" s="26">
        <v>27580</v>
      </c>
      <c r="K9" s="22" t="s">
        <v>19</v>
      </c>
      <c r="L9" s="25">
        <f>ROUND(H9*J9,0)</f>
        <v>1985760</v>
      </c>
      <c r="M9" s="37"/>
    </row>
    <row r="10" spans="1:13" s="1" customFormat="1" ht="264" customHeight="1">
      <c r="A10" s="8">
        <v>2</v>
      </c>
      <c r="B10" s="9" t="s">
        <v>20</v>
      </c>
      <c r="C10" s="27"/>
      <c r="D10" s="27"/>
      <c r="E10" s="11"/>
      <c r="F10" s="11"/>
      <c r="G10" s="11"/>
      <c r="H10" s="11"/>
      <c r="I10" s="38"/>
      <c r="J10" s="38"/>
      <c r="K10" s="39"/>
      <c r="L10" s="11"/>
      <c r="M10" s="40" t="s">
        <v>86</v>
      </c>
    </row>
    <row r="11" spans="1:13" s="1" customFormat="1" ht="15.95" customHeight="1">
      <c r="A11" s="13"/>
      <c r="B11" s="14" t="s">
        <v>18</v>
      </c>
      <c r="C11" s="15">
        <v>1</v>
      </c>
      <c r="D11" s="15">
        <v>6</v>
      </c>
      <c r="E11" s="16">
        <v>6</v>
      </c>
      <c r="F11" s="130" t="s">
        <v>4</v>
      </c>
      <c r="G11" s="130" t="s">
        <v>4</v>
      </c>
      <c r="H11" s="17">
        <f t="shared" ref="H11:H16" si="0">ROUND(E11*D11*C11,2)</f>
        <v>36</v>
      </c>
      <c r="I11" s="41"/>
      <c r="J11" s="41"/>
      <c r="K11" s="42"/>
      <c r="L11" s="16"/>
      <c r="M11" s="43"/>
    </row>
    <row r="12" spans="1:13" s="1" customFormat="1" ht="15.95" customHeight="1">
      <c r="A12" s="7"/>
      <c r="B12" s="18"/>
      <c r="C12" s="19"/>
      <c r="D12" s="19"/>
      <c r="E12" s="20"/>
      <c r="F12" s="20"/>
      <c r="G12" s="20"/>
      <c r="H12" s="21"/>
      <c r="I12" s="44"/>
      <c r="J12" s="44"/>
      <c r="K12" s="45"/>
      <c r="L12" s="20"/>
      <c r="M12" s="46"/>
    </row>
    <row r="13" spans="1:13" s="1" customFormat="1" ht="15.75">
      <c r="A13" s="22"/>
      <c r="B13" s="23"/>
      <c r="C13" s="24"/>
      <c r="D13" s="24"/>
      <c r="E13" s="25"/>
      <c r="F13" s="25"/>
      <c r="G13" s="25"/>
      <c r="H13" s="26">
        <f>SUM(H10:H12)</f>
        <v>36</v>
      </c>
      <c r="I13" s="26">
        <v>18690</v>
      </c>
      <c r="J13" s="26">
        <v>20390</v>
      </c>
      <c r="K13" s="22" t="s">
        <v>19</v>
      </c>
      <c r="L13" s="25">
        <f>ROUND(H13*J13,0)</f>
        <v>734040</v>
      </c>
      <c r="M13" s="37"/>
    </row>
    <row r="14" spans="1:13" s="1" customFormat="1" ht="67.5" customHeight="1">
      <c r="A14" s="8">
        <v>3</v>
      </c>
      <c r="B14" s="9" t="s">
        <v>21</v>
      </c>
      <c r="C14" s="28"/>
      <c r="D14" s="28"/>
      <c r="E14" s="28"/>
      <c r="F14" s="28"/>
      <c r="G14" s="28"/>
      <c r="H14" s="11"/>
      <c r="I14" s="11"/>
      <c r="J14" s="11"/>
      <c r="K14" s="39"/>
      <c r="L14" s="11"/>
      <c r="M14" s="40" t="s">
        <v>86</v>
      </c>
    </row>
    <row r="15" spans="1:13" s="1" customFormat="1" ht="15.95" customHeight="1">
      <c r="A15" s="6"/>
      <c r="B15" s="29" t="s">
        <v>22</v>
      </c>
      <c r="C15" s="30">
        <v>1</v>
      </c>
      <c r="D15" s="30">
        <v>6</v>
      </c>
      <c r="E15" s="31">
        <v>12</v>
      </c>
      <c r="F15" s="131" t="s">
        <v>4</v>
      </c>
      <c r="G15" s="131" t="s">
        <v>4</v>
      </c>
      <c r="H15" s="32">
        <f t="shared" si="0"/>
        <v>72</v>
      </c>
      <c r="I15" s="47"/>
      <c r="J15" s="47"/>
      <c r="K15" s="48"/>
      <c r="L15" s="31"/>
      <c r="M15" s="49"/>
    </row>
    <row r="16" spans="1:13" s="1" customFormat="1" ht="15.95" customHeight="1">
      <c r="A16" s="13"/>
      <c r="B16" s="14" t="s">
        <v>18</v>
      </c>
      <c r="C16" s="15">
        <v>1</v>
      </c>
      <c r="D16" s="15">
        <v>6</v>
      </c>
      <c r="E16" s="16">
        <v>12</v>
      </c>
      <c r="F16" s="130" t="s">
        <v>4</v>
      </c>
      <c r="G16" s="130" t="s">
        <v>4</v>
      </c>
      <c r="H16" s="17">
        <f t="shared" si="0"/>
        <v>72</v>
      </c>
      <c r="I16" s="41"/>
      <c r="J16" s="41"/>
      <c r="K16" s="42"/>
      <c r="L16" s="16"/>
      <c r="M16" s="43"/>
    </row>
    <row r="17" spans="1:13" s="1" customFormat="1" ht="15.95" customHeight="1">
      <c r="A17" s="7"/>
      <c r="B17" s="18"/>
      <c r="C17" s="19"/>
      <c r="D17" s="19"/>
      <c r="E17" s="20"/>
      <c r="F17" s="20"/>
      <c r="G17" s="20"/>
      <c r="H17" s="21"/>
      <c r="I17" s="44"/>
      <c r="J17" s="44"/>
      <c r="K17" s="45"/>
      <c r="L17" s="20"/>
      <c r="M17" s="46"/>
    </row>
    <row r="18" spans="1:13" s="1" customFormat="1" ht="15.75">
      <c r="A18" s="22"/>
      <c r="B18" s="23"/>
      <c r="C18" s="24"/>
      <c r="D18" s="24"/>
      <c r="E18" s="25"/>
      <c r="F18" s="25"/>
      <c r="G18" s="25"/>
      <c r="H18" s="26">
        <f>SUM(H14:H17)</f>
        <v>144</v>
      </c>
      <c r="I18" s="26">
        <v>2500</v>
      </c>
      <c r="J18" s="26">
        <v>2780</v>
      </c>
      <c r="K18" s="22" t="s">
        <v>19</v>
      </c>
      <c r="L18" s="25">
        <f>ROUND(H18*J18,0)</f>
        <v>400320</v>
      </c>
      <c r="M18" s="37"/>
    </row>
    <row r="19" spans="1:13" s="1" customFormat="1" ht="48.75" customHeight="1">
      <c r="A19" s="33">
        <v>4</v>
      </c>
      <c r="B19" s="9" t="s">
        <v>23</v>
      </c>
      <c r="C19" s="28"/>
      <c r="D19" s="28"/>
      <c r="E19" s="28"/>
      <c r="F19" s="28"/>
      <c r="G19" s="28"/>
      <c r="H19" s="28"/>
      <c r="I19" s="50"/>
      <c r="J19" s="50"/>
      <c r="K19" s="28"/>
      <c r="L19" s="28"/>
      <c r="M19" s="28"/>
    </row>
    <row r="20" spans="1:13" s="1" customFormat="1" ht="18.75" customHeight="1">
      <c r="A20" s="34" t="s">
        <v>24</v>
      </c>
      <c r="B20" s="9" t="s">
        <v>25</v>
      </c>
      <c r="C20" s="28"/>
      <c r="D20" s="28"/>
      <c r="E20" s="28"/>
      <c r="F20" s="28"/>
      <c r="G20" s="28"/>
      <c r="H20" s="11"/>
      <c r="I20" s="11"/>
      <c r="J20" s="11"/>
      <c r="K20" s="51"/>
      <c r="L20" s="11"/>
      <c r="M20" s="40" t="s">
        <v>86</v>
      </c>
    </row>
    <row r="21" spans="1:13" s="1" customFormat="1" ht="15.95" customHeight="1">
      <c r="A21" s="6"/>
      <c r="B21" s="29" t="s">
        <v>22</v>
      </c>
      <c r="C21" s="30">
        <v>1</v>
      </c>
      <c r="D21" s="30">
        <v>6</v>
      </c>
      <c r="E21" s="31">
        <v>2</v>
      </c>
      <c r="F21" s="131" t="s">
        <v>4</v>
      </c>
      <c r="G21" s="131" t="s">
        <v>4</v>
      </c>
      <c r="H21" s="32">
        <f t="shared" ref="H21:H27" si="1">ROUND(E21*D21*C21,2)</f>
        <v>12</v>
      </c>
      <c r="I21" s="47"/>
      <c r="J21" s="47"/>
      <c r="K21" s="48"/>
      <c r="L21" s="31"/>
      <c r="M21" s="49"/>
    </row>
    <row r="22" spans="1:13" s="1" customFormat="1" ht="15.95" customHeight="1">
      <c r="A22" s="13"/>
      <c r="B22" s="14" t="s">
        <v>18</v>
      </c>
      <c r="C22" s="15">
        <v>1</v>
      </c>
      <c r="D22" s="15">
        <v>6</v>
      </c>
      <c r="E22" s="16">
        <v>3</v>
      </c>
      <c r="F22" s="130" t="s">
        <v>4</v>
      </c>
      <c r="G22" s="130" t="s">
        <v>4</v>
      </c>
      <c r="H22" s="17">
        <f t="shared" si="1"/>
        <v>18</v>
      </c>
      <c r="I22" s="41"/>
      <c r="J22" s="41"/>
      <c r="K22" s="42"/>
      <c r="L22" s="16"/>
      <c r="M22" s="43"/>
    </row>
    <row r="23" spans="1:13" s="1" customFormat="1" ht="15.95" customHeight="1">
      <c r="A23" s="7"/>
      <c r="B23" s="18"/>
      <c r="C23" s="19"/>
      <c r="D23" s="19"/>
      <c r="E23" s="20"/>
      <c r="F23" s="20"/>
      <c r="G23" s="20"/>
      <c r="H23" s="21"/>
      <c r="I23" s="44"/>
      <c r="J23" s="44"/>
      <c r="K23" s="45"/>
      <c r="L23" s="20"/>
      <c r="M23" s="46"/>
    </row>
    <row r="24" spans="1:13" s="1" customFormat="1" ht="15.75">
      <c r="A24" s="22"/>
      <c r="B24" s="23"/>
      <c r="C24" s="24"/>
      <c r="D24" s="24"/>
      <c r="E24" s="25"/>
      <c r="F24" s="25"/>
      <c r="G24" s="25"/>
      <c r="H24" s="26">
        <f>SUM(H20:H23)</f>
        <v>30</v>
      </c>
      <c r="I24" s="26">
        <v>1100</v>
      </c>
      <c r="J24" s="26">
        <v>1155</v>
      </c>
      <c r="K24" s="22" t="s">
        <v>26</v>
      </c>
      <c r="L24" s="25">
        <f>ROUND(H24*J24,0)</f>
        <v>34650</v>
      </c>
      <c r="M24" s="37"/>
    </row>
    <row r="25" spans="1:13" s="1" customFormat="1" ht="20.25" customHeight="1">
      <c r="A25" s="34" t="s">
        <v>27</v>
      </c>
      <c r="B25" s="9" t="s">
        <v>28</v>
      </c>
      <c r="C25" s="28"/>
      <c r="D25" s="28"/>
      <c r="E25" s="28"/>
      <c r="F25" s="28"/>
      <c r="G25" s="28"/>
      <c r="H25" s="11"/>
      <c r="I25" s="11"/>
      <c r="J25" s="11"/>
      <c r="K25" s="51"/>
      <c r="L25" s="11"/>
      <c r="M25" s="40" t="s">
        <v>86</v>
      </c>
    </row>
    <row r="26" spans="1:13" s="1" customFormat="1" ht="15.95" customHeight="1">
      <c r="A26" s="6"/>
      <c r="B26" s="29" t="s">
        <v>22</v>
      </c>
      <c r="C26" s="30">
        <v>1</v>
      </c>
      <c r="D26" s="30">
        <v>6</v>
      </c>
      <c r="E26" s="31">
        <v>6</v>
      </c>
      <c r="F26" s="131" t="s">
        <v>4</v>
      </c>
      <c r="G26" s="131" t="s">
        <v>4</v>
      </c>
      <c r="H26" s="32">
        <f t="shared" si="1"/>
        <v>36</v>
      </c>
      <c r="I26" s="47"/>
      <c r="J26" s="47"/>
      <c r="K26" s="48"/>
      <c r="L26" s="31"/>
      <c r="M26" s="49"/>
    </row>
    <row r="27" spans="1:13" s="1" customFormat="1" ht="15.95" customHeight="1">
      <c r="A27" s="13"/>
      <c r="B27" s="14" t="s">
        <v>18</v>
      </c>
      <c r="C27" s="15">
        <v>1</v>
      </c>
      <c r="D27" s="15">
        <v>6</v>
      </c>
      <c r="E27" s="16">
        <v>6</v>
      </c>
      <c r="F27" s="130" t="s">
        <v>4</v>
      </c>
      <c r="G27" s="130" t="s">
        <v>4</v>
      </c>
      <c r="H27" s="17">
        <f t="shared" si="1"/>
        <v>36</v>
      </c>
      <c r="I27" s="41"/>
      <c r="J27" s="41"/>
      <c r="K27" s="42"/>
      <c r="L27" s="16"/>
      <c r="M27" s="43"/>
    </row>
    <row r="28" spans="1:13" s="1" customFormat="1" ht="15.95" customHeight="1">
      <c r="A28" s="7"/>
      <c r="B28" s="18"/>
      <c r="C28" s="19"/>
      <c r="D28" s="19"/>
      <c r="E28" s="20"/>
      <c r="F28" s="20"/>
      <c r="G28" s="20"/>
      <c r="H28" s="21"/>
      <c r="I28" s="44"/>
      <c r="J28" s="44"/>
      <c r="K28" s="45"/>
      <c r="L28" s="20"/>
      <c r="M28" s="46"/>
    </row>
    <row r="29" spans="1:13" s="1" customFormat="1" ht="15.75">
      <c r="A29" s="22"/>
      <c r="B29" s="23"/>
      <c r="C29" s="24"/>
      <c r="D29" s="24"/>
      <c r="E29" s="25"/>
      <c r="F29" s="25"/>
      <c r="G29" s="25"/>
      <c r="H29" s="26">
        <f>SUM(H25:H28)</f>
        <v>72</v>
      </c>
      <c r="I29" s="26">
        <v>620</v>
      </c>
      <c r="J29" s="26">
        <v>700</v>
      </c>
      <c r="K29" s="22" t="s">
        <v>26</v>
      </c>
      <c r="L29" s="25">
        <f>ROUND(H29*J29,0)</f>
        <v>50400</v>
      </c>
      <c r="M29" s="37"/>
    </row>
    <row r="30" spans="1:13" s="1" customFormat="1" ht="19.5" customHeight="1">
      <c r="A30" s="35" t="s">
        <v>29</v>
      </c>
      <c r="B30" s="9" t="s">
        <v>30</v>
      </c>
      <c r="C30" s="28"/>
      <c r="D30" s="28"/>
      <c r="E30" s="28"/>
      <c r="F30" s="28"/>
      <c r="G30" s="28"/>
      <c r="H30" s="11"/>
      <c r="I30" s="11"/>
      <c r="J30" s="11"/>
      <c r="K30" s="51"/>
      <c r="L30" s="11"/>
      <c r="M30" s="40" t="s">
        <v>84</v>
      </c>
    </row>
    <row r="31" spans="1:13" s="1" customFormat="1" ht="15.95" customHeight="1">
      <c r="A31" s="6"/>
      <c r="B31" s="29" t="s">
        <v>22</v>
      </c>
      <c r="C31" s="30">
        <v>1</v>
      </c>
      <c r="D31" s="30">
        <v>6</v>
      </c>
      <c r="E31" s="31">
        <v>6</v>
      </c>
      <c r="F31" s="131" t="s">
        <v>4</v>
      </c>
      <c r="G31" s="131" t="s">
        <v>4</v>
      </c>
      <c r="H31" s="32">
        <f t="shared" ref="H31:H37" si="2">ROUND(E31*D31*C31,2)</f>
        <v>36</v>
      </c>
      <c r="I31" s="47"/>
      <c r="J31" s="47"/>
      <c r="K31" s="48"/>
      <c r="L31" s="31"/>
      <c r="M31" s="49"/>
    </row>
    <row r="32" spans="1:13" s="1" customFormat="1" ht="15.95" customHeight="1">
      <c r="A32" s="13"/>
      <c r="B32" s="14" t="s">
        <v>18</v>
      </c>
      <c r="C32" s="15">
        <v>1</v>
      </c>
      <c r="D32" s="15">
        <v>6</v>
      </c>
      <c r="E32" s="16">
        <v>6</v>
      </c>
      <c r="F32" s="130" t="s">
        <v>4</v>
      </c>
      <c r="G32" s="130" t="s">
        <v>4</v>
      </c>
      <c r="H32" s="17">
        <f t="shared" si="2"/>
        <v>36</v>
      </c>
      <c r="I32" s="41"/>
      <c r="J32" s="41"/>
      <c r="K32" s="42"/>
      <c r="L32" s="16"/>
      <c r="M32" s="43"/>
    </row>
    <row r="33" spans="1:13" s="1" customFormat="1" ht="15.95" customHeight="1">
      <c r="A33" s="7"/>
      <c r="B33" s="18"/>
      <c r="C33" s="19"/>
      <c r="D33" s="19"/>
      <c r="E33" s="20"/>
      <c r="F33" s="20"/>
      <c r="G33" s="20"/>
      <c r="H33" s="21"/>
      <c r="I33" s="44"/>
      <c r="J33" s="44"/>
      <c r="K33" s="45"/>
      <c r="L33" s="20"/>
      <c r="M33" s="46"/>
    </row>
    <row r="34" spans="1:13" s="1" customFormat="1" ht="15.75">
      <c r="A34" s="22"/>
      <c r="B34" s="23"/>
      <c r="C34" s="24"/>
      <c r="D34" s="24"/>
      <c r="E34" s="25"/>
      <c r="F34" s="25"/>
      <c r="G34" s="25"/>
      <c r="H34" s="26">
        <f>SUM(H30:H33)</f>
        <v>72</v>
      </c>
      <c r="I34" s="26">
        <v>494</v>
      </c>
      <c r="J34" s="26">
        <v>494</v>
      </c>
      <c r="K34" s="22" t="s">
        <v>26</v>
      </c>
      <c r="L34" s="25">
        <f>ROUND(H34*J34,0)</f>
        <v>35568</v>
      </c>
      <c r="M34" s="37"/>
    </row>
    <row r="35" spans="1:13" s="1" customFormat="1" ht="48.75" customHeight="1">
      <c r="A35" s="36">
        <v>5</v>
      </c>
      <c r="B35" s="9" t="s">
        <v>31</v>
      </c>
      <c r="C35" s="28"/>
      <c r="D35" s="28"/>
      <c r="E35" s="28"/>
      <c r="F35" s="28"/>
      <c r="G35" s="28"/>
      <c r="H35" s="11"/>
      <c r="I35" s="11"/>
      <c r="J35" s="11"/>
      <c r="K35" s="51"/>
      <c r="L35" s="11"/>
      <c r="M35" s="40" t="s">
        <v>84</v>
      </c>
    </row>
    <row r="36" spans="1:13" s="1" customFormat="1" ht="15.95" customHeight="1">
      <c r="A36" s="6"/>
      <c r="B36" s="29" t="s">
        <v>22</v>
      </c>
      <c r="C36" s="30">
        <v>1</v>
      </c>
      <c r="D36" s="30">
        <v>6</v>
      </c>
      <c r="E36" s="31">
        <v>1</v>
      </c>
      <c r="F36" s="131" t="s">
        <v>4</v>
      </c>
      <c r="G36" s="131" t="s">
        <v>4</v>
      </c>
      <c r="H36" s="32">
        <f t="shared" si="2"/>
        <v>6</v>
      </c>
      <c r="I36" s="47"/>
      <c r="J36" s="47"/>
      <c r="K36" s="48"/>
      <c r="L36" s="31"/>
      <c r="M36" s="49"/>
    </row>
    <row r="37" spans="1:13" s="1" customFormat="1" ht="15.95" customHeight="1">
      <c r="A37" s="13"/>
      <c r="B37" s="14" t="s">
        <v>18</v>
      </c>
      <c r="C37" s="15">
        <v>1</v>
      </c>
      <c r="D37" s="15">
        <v>6</v>
      </c>
      <c r="E37" s="16">
        <v>1</v>
      </c>
      <c r="F37" s="130" t="s">
        <v>4</v>
      </c>
      <c r="G37" s="130" t="s">
        <v>4</v>
      </c>
      <c r="H37" s="17">
        <f t="shared" si="2"/>
        <v>6</v>
      </c>
      <c r="I37" s="41"/>
      <c r="J37" s="41"/>
      <c r="K37" s="42"/>
      <c r="L37" s="16"/>
      <c r="M37" s="43"/>
    </row>
    <row r="38" spans="1:13" s="1" customFormat="1" ht="15.95" customHeight="1">
      <c r="A38" s="7"/>
      <c r="B38" s="18"/>
      <c r="C38" s="19"/>
      <c r="D38" s="19"/>
      <c r="E38" s="20"/>
      <c r="F38" s="20"/>
      <c r="G38" s="20"/>
      <c r="H38" s="21"/>
      <c r="I38" s="44"/>
      <c r="J38" s="44"/>
      <c r="K38" s="45"/>
      <c r="L38" s="20"/>
      <c r="M38" s="46"/>
    </row>
    <row r="39" spans="1:13" s="1" customFormat="1" ht="15.75">
      <c r="A39" s="22"/>
      <c r="B39" s="23"/>
      <c r="C39" s="24"/>
      <c r="D39" s="24"/>
      <c r="E39" s="25"/>
      <c r="F39" s="25"/>
      <c r="G39" s="25"/>
      <c r="H39" s="26">
        <f>SUM(H35:H38)</f>
        <v>12</v>
      </c>
      <c r="I39" s="26">
        <v>6250</v>
      </c>
      <c r="J39" s="26">
        <v>6250</v>
      </c>
      <c r="K39" s="22" t="s">
        <v>32</v>
      </c>
      <c r="L39" s="25">
        <f>ROUND(H39*J39,0)</f>
        <v>75000</v>
      </c>
      <c r="M39" s="37"/>
    </row>
    <row r="40" spans="1:13" s="1" customFormat="1" ht="15.75">
      <c r="A40" s="36">
        <v>6</v>
      </c>
      <c r="B40" s="9" t="s">
        <v>33</v>
      </c>
      <c r="C40" s="28"/>
      <c r="D40" s="28"/>
      <c r="E40" s="28"/>
      <c r="F40" s="28"/>
      <c r="G40" s="28"/>
      <c r="H40" s="28"/>
      <c r="I40" s="50"/>
      <c r="J40" s="50"/>
      <c r="K40" s="28"/>
      <c r="L40" s="28"/>
      <c r="M40" s="40" t="s">
        <v>84</v>
      </c>
    </row>
    <row r="41" spans="1:13" s="1" customFormat="1" ht="36" customHeight="1">
      <c r="A41" s="37" t="s">
        <v>24</v>
      </c>
      <c r="B41" s="9" t="s">
        <v>34</v>
      </c>
      <c r="C41" s="28"/>
      <c r="D41" s="28"/>
      <c r="E41" s="28"/>
      <c r="F41" s="28"/>
      <c r="G41" s="28"/>
      <c r="H41" s="11"/>
      <c r="I41" s="11"/>
      <c r="J41" s="11"/>
      <c r="K41" s="51"/>
      <c r="L41" s="11"/>
      <c r="M41" s="40"/>
    </row>
    <row r="42" spans="1:13" s="1" customFormat="1" ht="15.95" customHeight="1">
      <c r="A42" s="6"/>
      <c r="B42" s="29" t="s">
        <v>22</v>
      </c>
      <c r="C42" s="30">
        <v>1</v>
      </c>
      <c r="D42" s="30">
        <v>6</v>
      </c>
      <c r="E42" s="31">
        <v>2</v>
      </c>
      <c r="F42" s="31">
        <v>2</v>
      </c>
      <c r="G42" s="131" t="s">
        <v>4</v>
      </c>
      <c r="H42" s="32">
        <f>ROUND(F42*E42*D42*C42,2)</f>
        <v>24</v>
      </c>
      <c r="I42" s="47"/>
      <c r="J42" s="47"/>
      <c r="K42" s="48"/>
      <c r="L42" s="31"/>
      <c r="M42" s="49"/>
    </row>
    <row r="43" spans="1:13" s="1" customFormat="1" ht="15.95" customHeight="1">
      <c r="A43" s="7"/>
      <c r="B43" s="18"/>
      <c r="C43" s="19"/>
      <c r="D43" s="19"/>
      <c r="E43" s="20"/>
      <c r="F43" s="20"/>
      <c r="G43" s="20"/>
      <c r="H43" s="21"/>
      <c r="I43" s="44"/>
      <c r="J43" s="44"/>
      <c r="K43" s="45"/>
      <c r="L43" s="20"/>
      <c r="M43" s="46"/>
    </row>
    <row r="44" spans="1:13" s="1" customFormat="1" ht="15.75">
      <c r="A44" s="22"/>
      <c r="B44" s="23"/>
      <c r="C44" s="24"/>
      <c r="D44" s="24"/>
      <c r="E44" s="25"/>
      <c r="F44" s="25"/>
      <c r="G44" s="25"/>
      <c r="H44" s="26">
        <f>SUM(H41:H43)</f>
        <v>24</v>
      </c>
      <c r="I44" s="26">
        <v>19450</v>
      </c>
      <c r="J44" s="26">
        <v>19450</v>
      </c>
      <c r="K44" s="22" t="s">
        <v>35</v>
      </c>
      <c r="L44" s="25">
        <f>ROUND(H44*J44,0)</f>
        <v>466800</v>
      </c>
      <c r="M44" s="37"/>
    </row>
    <row r="45" spans="1:13" s="1" customFormat="1" ht="15.75">
      <c r="A45" s="33">
        <v>7</v>
      </c>
      <c r="B45" s="9" t="s">
        <v>36</v>
      </c>
      <c r="C45" s="28"/>
      <c r="D45" s="28"/>
      <c r="E45" s="28"/>
      <c r="F45" s="28"/>
      <c r="G45" s="28"/>
      <c r="H45" s="28"/>
      <c r="I45" s="50"/>
      <c r="J45" s="50"/>
      <c r="K45" s="51"/>
      <c r="L45" s="28"/>
      <c r="M45" s="28"/>
    </row>
    <row r="46" spans="1:13" s="1" customFormat="1" ht="112.5" customHeight="1">
      <c r="A46" s="34" t="s">
        <v>24</v>
      </c>
      <c r="B46" s="9" t="s">
        <v>37</v>
      </c>
      <c r="C46" s="28"/>
      <c r="D46" s="28"/>
      <c r="E46" s="28"/>
      <c r="F46" s="28"/>
      <c r="G46" s="28"/>
      <c r="H46" s="11"/>
      <c r="I46" s="11"/>
      <c r="J46" s="11"/>
      <c r="K46" s="51"/>
      <c r="L46" s="11"/>
      <c r="M46" s="40" t="s">
        <v>86</v>
      </c>
    </row>
    <row r="47" spans="1:13" s="1" customFormat="1" ht="15.95" customHeight="1">
      <c r="A47" s="6"/>
      <c r="B47" s="29" t="s">
        <v>22</v>
      </c>
      <c r="C47" s="30">
        <v>1</v>
      </c>
      <c r="D47" s="30">
        <v>6</v>
      </c>
      <c r="E47" s="31">
        <v>1</v>
      </c>
      <c r="F47" s="131" t="s">
        <v>4</v>
      </c>
      <c r="G47" s="131" t="s">
        <v>4</v>
      </c>
      <c r="H47" s="32">
        <f>ROUND(E47*D47*C47,2)</f>
        <v>6</v>
      </c>
      <c r="I47" s="47"/>
      <c r="J47" s="47"/>
      <c r="K47" s="48"/>
      <c r="L47" s="31"/>
      <c r="M47" s="49"/>
    </row>
    <row r="48" spans="1:13" s="1" customFormat="1" ht="15.95" customHeight="1">
      <c r="A48" s="7"/>
      <c r="B48" s="18"/>
      <c r="C48" s="19"/>
      <c r="D48" s="19"/>
      <c r="E48" s="20"/>
      <c r="F48" s="20"/>
      <c r="G48" s="20"/>
      <c r="H48" s="21"/>
      <c r="I48" s="44"/>
      <c r="J48" s="44"/>
      <c r="K48" s="45"/>
      <c r="L48" s="20"/>
      <c r="M48" s="46"/>
    </row>
    <row r="49" spans="1:13" s="1" customFormat="1" ht="15.75">
      <c r="A49" s="22"/>
      <c r="B49" s="23"/>
      <c r="C49" s="24"/>
      <c r="D49" s="24"/>
      <c r="E49" s="25"/>
      <c r="F49" s="25"/>
      <c r="G49" s="25"/>
      <c r="H49" s="26">
        <f>SUM(H46:H48)</f>
        <v>6</v>
      </c>
      <c r="I49" s="26">
        <v>97000</v>
      </c>
      <c r="J49" s="26">
        <v>97555</v>
      </c>
      <c r="K49" s="22" t="s">
        <v>38</v>
      </c>
      <c r="L49" s="25">
        <f>ROUND(H49*J49,0)</f>
        <v>585330</v>
      </c>
      <c r="M49" s="37"/>
    </row>
    <row r="50" spans="1:13" s="1" customFormat="1" ht="20.25" customHeight="1">
      <c r="A50" s="35" t="s">
        <v>27</v>
      </c>
      <c r="B50" s="9" t="s">
        <v>39</v>
      </c>
      <c r="C50" s="28"/>
      <c r="D50" s="28"/>
      <c r="E50" s="28"/>
      <c r="F50" s="28"/>
      <c r="G50" s="28"/>
      <c r="H50" s="11"/>
      <c r="I50" s="11"/>
      <c r="J50" s="11"/>
      <c r="K50" s="51"/>
      <c r="L50" s="11"/>
      <c r="M50" s="40" t="s">
        <v>84</v>
      </c>
    </row>
    <row r="51" spans="1:13" s="1" customFormat="1" ht="15.95" customHeight="1">
      <c r="A51" s="6"/>
      <c r="B51" s="29" t="s">
        <v>22</v>
      </c>
      <c r="C51" s="30">
        <v>1</v>
      </c>
      <c r="D51" s="30">
        <v>2</v>
      </c>
      <c r="E51" s="31">
        <v>1</v>
      </c>
      <c r="F51" s="131" t="s">
        <v>4</v>
      </c>
      <c r="G51" s="131" t="s">
        <v>4</v>
      </c>
      <c r="H51" s="32">
        <f>ROUND(E51*D51*C51,2)</f>
        <v>2</v>
      </c>
      <c r="I51" s="47"/>
      <c r="J51" s="47"/>
      <c r="K51" s="48"/>
      <c r="L51" s="31"/>
      <c r="M51" s="49"/>
    </row>
    <row r="52" spans="1:13" s="1" customFormat="1" ht="15.95" customHeight="1">
      <c r="A52" s="7"/>
      <c r="B52" s="18"/>
      <c r="C52" s="19"/>
      <c r="D52" s="19"/>
      <c r="E52" s="20"/>
      <c r="F52" s="20"/>
      <c r="G52" s="20"/>
      <c r="H52" s="21"/>
      <c r="I52" s="44"/>
      <c r="J52" s="44"/>
      <c r="K52" s="45"/>
      <c r="L52" s="20"/>
      <c r="M52" s="46"/>
    </row>
    <row r="53" spans="1:13" s="1" customFormat="1" ht="15.75">
      <c r="A53" s="22"/>
      <c r="B53" s="23"/>
      <c r="C53" s="24"/>
      <c r="D53" s="24"/>
      <c r="E53" s="25"/>
      <c r="F53" s="25"/>
      <c r="G53" s="25"/>
      <c r="H53" s="26">
        <f>SUM(H50:H52)</f>
        <v>2</v>
      </c>
      <c r="I53" s="26">
        <v>97000</v>
      </c>
      <c r="J53" s="26">
        <v>97000</v>
      </c>
      <c r="K53" s="22" t="s">
        <v>38</v>
      </c>
      <c r="L53" s="25">
        <f>ROUND(H53*J53,0)</f>
        <v>194000</v>
      </c>
      <c r="M53" s="37"/>
    </row>
    <row r="54" spans="1:13" s="1" customFormat="1" ht="19.5" customHeight="1">
      <c r="A54" s="34" t="s">
        <v>29</v>
      </c>
      <c r="B54" s="9" t="s">
        <v>40</v>
      </c>
      <c r="C54" s="28"/>
      <c r="D54" s="28"/>
      <c r="E54" s="28"/>
      <c r="F54" s="28"/>
      <c r="G54" s="28"/>
      <c r="H54" s="11"/>
      <c r="I54" s="11"/>
      <c r="J54" s="11"/>
      <c r="K54" s="51"/>
      <c r="L54" s="11"/>
      <c r="M54" s="40" t="s">
        <v>86</v>
      </c>
    </row>
    <row r="55" spans="1:13" s="1" customFormat="1" ht="15.95" customHeight="1">
      <c r="A55" s="6"/>
      <c r="B55" s="29" t="s">
        <v>22</v>
      </c>
      <c r="C55" s="30">
        <v>1</v>
      </c>
      <c r="D55" s="30">
        <v>6</v>
      </c>
      <c r="E55" s="31">
        <v>1</v>
      </c>
      <c r="F55" s="131" t="s">
        <v>4</v>
      </c>
      <c r="G55" s="131" t="s">
        <v>4</v>
      </c>
      <c r="H55" s="32">
        <f>ROUND(E55*D55*C55,2)</f>
        <v>6</v>
      </c>
      <c r="I55" s="47"/>
      <c r="J55" s="47"/>
      <c r="K55" s="48"/>
      <c r="L55" s="31"/>
      <c r="M55" s="49"/>
    </row>
    <row r="56" spans="1:13" s="1" customFormat="1" ht="15.95" customHeight="1">
      <c r="A56" s="7"/>
      <c r="B56" s="18"/>
      <c r="C56" s="19"/>
      <c r="D56" s="19"/>
      <c r="E56" s="20"/>
      <c r="F56" s="20"/>
      <c r="G56" s="20"/>
      <c r="H56" s="21"/>
      <c r="I56" s="44"/>
      <c r="J56" s="44"/>
      <c r="K56" s="45"/>
      <c r="L56" s="20"/>
      <c r="M56" s="46"/>
    </row>
    <row r="57" spans="1:13" s="1" customFormat="1" ht="15.75">
      <c r="A57" s="22"/>
      <c r="B57" s="23"/>
      <c r="C57" s="24"/>
      <c r="D57" s="24"/>
      <c r="E57" s="25"/>
      <c r="F57" s="25"/>
      <c r="G57" s="25"/>
      <c r="H57" s="26">
        <f>SUM(H54:H56)</f>
        <v>6</v>
      </c>
      <c r="I57" s="26">
        <v>29150</v>
      </c>
      <c r="J57" s="26">
        <v>29450</v>
      </c>
      <c r="K57" s="22" t="s">
        <v>38</v>
      </c>
      <c r="L57" s="25">
        <f>ROUND(H57*J57,0)</f>
        <v>176700</v>
      </c>
      <c r="M57" s="37"/>
    </row>
    <row r="58" spans="1:13" s="1" customFormat="1" ht="30">
      <c r="A58" s="34" t="s">
        <v>41</v>
      </c>
      <c r="B58" s="9" t="s">
        <v>42</v>
      </c>
      <c r="C58" s="28"/>
      <c r="D58" s="28"/>
      <c r="E58" s="28"/>
      <c r="F58" s="28"/>
      <c r="G58" s="28"/>
      <c r="H58" s="11"/>
      <c r="I58" s="11"/>
      <c r="J58" s="11"/>
      <c r="K58" s="51"/>
      <c r="L58" s="11"/>
      <c r="M58" s="40" t="s">
        <v>86</v>
      </c>
    </row>
    <row r="59" spans="1:13" s="1" customFormat="1" ht="15.95" customHeight="1">
      <c r="A59" s="6"/>
      <c r="B59" s="29" t="s">
        <v>22</v>
      </c>
      <c r="C59" s="30">
        <v>1</v>
      </c>
      <c r="D59" s="30">
        <v>6</v>
      </c>
      <c r="E59" s="31">
        <v>1</v>
      </c>
      <c r="F59" s="131" t="s">
        <v>4</v>
      </c>
      <c r="G59" s="131" t="s">
        <v>4</v>
      </c>
      <c r="H59" s="32">
        <f>ROUND(E59*D59*C59,2)</f>
        <v>6</v>
      </c>
      <c r="I59" s="47"/>
      <c r="J59" s="47"/>
      <c r="K59" s="48"/>
      <c r="L59" s="31"/>
      <c r="M59" s="49"/>
    </row>
    <row r="60" spans="1:13" s="1" customFormat="1" ht="15.95" customHeight="1">
      <c r="A60" s="7"/>
      <c r="B60" s="18"/>
      <c r="C60" s="19"/>
      <c r="D60" s="19"/>
      <c r="E60" s="20"/>
      <c r="F60" s="20"/>
      <c r="G60" s="20"/>
      <c r="H60" s="21"/>
      <c r="I60" s="44"/>
      <c r="J60" s="44"/>
      <c r="K60" s="45"/>
      <c r="L60" s="20"/>
      <c r="M60" s="46"/>
    </row>
    <row r="61" spans="1:13" s="1" customFormat="1" ht="15.75">
      <c r="A61" s="22"/>
      <c r="B61" s="23"/>
      <c r="C61" s="24"/>
      <c r="D61" s="24"/>
      <c r="E61" s="25"/>
      <c r="F61" s="25"/>
      <c r="G61" s="25"/>
      <c r="H61" s="26">
        <f>SUM(H58:H60)</f>
        <v>6</v>
      </c>
      <c r="I61" s="26">
        <v>87500</v>
      </c>
      <c r="J61" s="26">
        <v>87780</v>
      </c>
      <c r="K61" s="22" t="s">
        <v>38</v>
      </c>
      <c r="L61" s="25">
        <f>ROUND(H61*J61,0)</f>
        <v>526680</v>
      </c>
      <c r="M61" s="37"/>
    </row>
    <row r="62" spans="1:13" s="1" customFormat="1" ht="18.75" customHeight="1">
      <c r="A62" s="34" t="s">
        <v>43</v>
      </c>
      <c r="B62" s="9" t="s">
        <v>44</v>
      </c>
      <c r="C62" s="28"/>
      <c r="D62" s="28"/>
      <c r="E62" s="28"/>
      <c r="F62" s="28"/>
      <c r="G62" s="28"/>
      <c r="H62" s="11"/>
      <c r="I62" s="11"/>
      <c r="J62" s="11"/>
      <c r="K62" s="51"/>
      <c r="L62" s="11"/>
      <c r="M62" s="40" t="s">
        <v>86</v>
      </c>
    </row>
    <row r="63" spans="1:13" s="1" customFormat="1" ht="15.95" customHeight="1">
      <c r="A63" s="6"/>
      <c r="B63" s="29" t="s">
        <v>22</v>
      </c>
      <c r="C63" s="30">
        <v>1</v>
      </c>
      <c r="D63" s="30">
        <v>6</v>
      </c>
      <c r="E63" s="31">
        <v>1</v>
      </c>
      <c r="F63" s="131" t="s">
        <v>4</v>
      </c>
      <c r="G63" s="131" t="s">
        <v>4</v>
      </c>
      <c r="H63" s="32">
        <f>ROUND(E63*D63*C63,2)</f>
        <v>6</v>
      </c>
      <c r="I63" s="47"/>
      <c r="J63" s="47"/>
      <c r="K63" s="48"/>
      <c r="L63" s="31"/>
      <c r="M63" s="49"/>
    </row>
    <row r="64" spans="1:13" s="1" customFormat="1" ht="15.95" customHeight="1">
      <c r="A64" s="7"/>
      <c r="B64" s="18"/>
      <c r="C64" s="19"/>
      <c r="D64" s="19"/>
      <c r="E64" s="20"/>
      <c r="F64" s="20"/>
      <c r="G64" s="20"/>
      <c r="H64" s="21"/>
      <c r="I64" s="44"/>
      <c r="J64" s="44"/>
      <c r="K64" s="45"/>
      <c r="L64" s="20"/>
      <c r="M64" s="46"/>
    </row>
    <row r="65" spans="1:13" s="1" customFormat="1" ht="15.75">
      <c r="A65" s="22"/>
      <c r="B65" s="23"/>
      <c r="C65" s="24"/>
      <c r="D65" s="24"/>
      <c r="E65" s="25"/>
      <c r="F65" s="25"/>
      <c r="G65" s="25"/>
      <c r="H65" s="26">
        <f>SUM(H62:H64)</f>
        <v>6</v>
      </c>
      <c r="I65" s="26">
        <v>19500</v>
      </c>
      <c r="J65" s="26">
        <v>19900</v>
      </c>
      <c r="K65" s="22" t="s">
        <v>38</v>
      </c>
      <c r="L65" s="25">
        <f>ROUND(H65*J65,0)</f>
        <v>119400</v>
      </c>
      <c r="M65" s="37"/>
    </row>
    <row r="66" spans="1:13" s="1" customFormat="1" ht="34.5" customHeight="1">
      <c r="A66" s="34" t="s">
        <v>45</v>
      </c>
      <c r="B66" s="9" t="s">
        <v>46</v>
      </c>
      <c r="C66" s="28"/>
      <c r="D66" s="28"/>
      <c r="E66" s="28"/>
      <c r="F66" s="28"/>
      <c r="G66" s="28"/>
      <c r="H66" s="11"/>
      <c r="I66" s="11"/>
      <c r="J66" s="11"/>
      <c r="K66" s="51"/>
      <c r="L66" s="11"/>
      <c r="M66" s="40" t="s">
        <v>86</v>
      </c>
    </row>
    <row r="67" spans="1:13" s="1" customFormat="1" ht="15.95" customHeight="1">
      <c r="A67" s="6"/>
      <c r="B67" s="29" t="s">
        <v>22</v>
      </c>
      <c r="C67" s="30">
        <v>1</v>
      </c>
      <c r="D67" s="30">
        <v>6</v>
      </c>
      <c r="E67" s="31">
        <v>1</v>
      </c>
      <c r="F67" s="131" t="s">
        <v>4</v>
      </c>
      <c r="G67" s="131" t="s">
        <v>4</v>
      </c>
      <c r="H67" s="32">
        <f>ROUND(E67*D67*C67,2)</f>
        <v>6</v>
      </c>
      <c r="I67" s="47"/>
      <c r="J67" s="47"/>
      <c r="K67" s="48"/>
      <c r="L67" s="31"/>
      <c r="M67" s="49"/>
    </row>
    <row r="68" spans="1:13" s="1" customFormat="1" ht="15.95" customHeight="1">
      <c r="A68" s="7"/>
      <c r="B68" s="18"/>
      <c r="C68" s="19"/>
      <c r="D68" s="19"/>
      <c r="E68" s="20"/>
      <c r="F68" s="20"/>
      <c r="G68" s="20"/>
      <c r="H68" s="21"/>
      <c r="I68" s="44"/>
      <c r="J68" s="44"/>
      <c r="K68" s="45"/>
      <c r="L68" s="20"/>
      <c r="M68" s="46"/>
    </row>
    <row r="69" spans="1:13" s="1" customFormat="1" ht="15.75">
      <c r="A69" s="22"/>
      <c r="B69" s="23"/>
      <c r="C69" s="24"/>
      <c r="D69" s="24"/>
      <c r="E69" s="25"/>
      <c r="F69" s="25"/>
      <c r="G69" s="25"/>
      <c r="H69" s="26">
        <f>SUM(H66:H68)</f>
        <v>6</v>
      </c>
      <c r="I69" s="26">
        <v>19500</v>
      </c>
      <c r="J69" s="26">
        <v>20200</v>
      </c>
      <c r="K69" s="22" t="s">
        <v>38</v>
      </c>
      <c r="L69" s="25">
        <f>ROUND(H69*J69,0)</f>
        <v>121200</v>
      </c>
      <c r="M69" s="37"/>
    </row>
    <row r="70" spans="1:13" s="1" customFormat="1" ht="15.75">
      <c r="A70" s="52" t="s">
        <v>47</v>
      </c>
      <c r="B70" s="132" t="s">
        <v>48</v>
      </c>
      <c r="C70" s="28"/>
      <c r="D70" s="28"/>
      <c r="E70" s="28"/>
      <c r="F70" s="28"/>
      <c r="G70" s="28"/>
      <c r="H70" s="11"/>
      <c r="I70" s="11"/>
      <c r="J70" s="11"/>
      <c r="K70" s="51"/>
      <c r="L70" s="11"/>
      <c r="M70" s="40" t="s">
        <v>87</v>
      </c>
    </row>
    <row r="71" spans="1:13" s="1" customFormat="1" ht="15.95" customHeight="1">
      <c r="A71" s="6"/>
      <c r="B71" s="29" t="s">
        <v>22</v>
      </c>
      <c r="C71" s="30">
        <v>1</v>
      </c>
      <c r="D71" s="30">
        <v>6</v>
      </c>
      <c r="E71" s="31">
        <v>14</v>
      </c>
      <c r="F71" s="131" t="s">
        <v>4</v>
      </c>
      <c r="G71" s="131" t="s">
        <v>4</v>
      </c>
      <c r="H71" s="32">
        <f>ROUND(E71*D71*C71,2)</f>
        <v>84</v>
      </c>
      <c r="I71" s="47"/>
      <c r="J71" s="47"/>
      <c r="K71" s="48"/>
      <c r="L71" s="31"/>
      <c r="M71" s="49"/>
    </row>
    <row r="72" spans="1:13" s="1" customFormat="1" ht="15.95" customHeight="1">
      <c r="A72" s="7"/>
      <c r="B72" s="18"/>
      <c r="C72" s="19"/>
      <c r="D72" s="19"/>
      <c r="E72" s="20"/>
      <c r="F72" s="20"/>
      <c r="G72" s="20"/>
      <c r="H72" s="21"/>
      <c r="I72" s="44"/>
      <c r="J72" s="44"/>
      <c r="K72" s="45"/>
      <c r="L72" s="20"/>
      <c r="M72" s="46"/>
    </row>
    <row r="73" spans="1:13" s="1" customFormat="1" ht="15.75">
      <c r="A73" s="22"/>
      <c r="B73" s="23"/>
      <c r="C73" s="24"/>
      <c r="D73" s="24"/>
      <c r="E73" s="25"/>
      <c r="F73" s="25"/>
      <c r="G73" s="25"/>
      <c r="H73" s="26">
        <f>SUM(H70:H72)</f>
        <v>84</v>
      </c>
      <c r="I73" s="26">
        <v>5800</v>
      </c>
      <c r="J73" s="26">
        <v>5981</v>
      </c>
      <c r="K73" s="22" t="s">
        <v>38</v>
      </c>
      <c r="L73" s="25">
        <f>ROUND(H73*J73,0)</f>
        <v>502404</v>
      </c>
      <c r="M73" s="37"/>
    </row>
    <row r="74" spans="1:13" s="1" customFormat="1" ht="15.75">
      <c r="A74" s="52" t="s">
        <v>49</v>
      </c>
      <c r="B74" s="9" t="s">
        <v>50</v>
      </c>
      <c r="C74" s="28"/>
      <c r="D74" s="28"/>
      <c r="E74" s="28"/>
      <c r="F74" s="28"/>
      <c r="G74" s="28"/>
      <c r="H74" s="11"/>
      <c r="I74" s="11"/>
      <c r="J74" s="11"/>
      <c r="K74" s="51"/>
      <c r="L74" s="11"/>
      <c r="M74" s="40" t="s">
        <v>87</v>
      </c>
    </row>
    <row r="75" spans="1:13" s="1" customFormat="1" ht="15.95" customHeight="1">
      <c r="A75" s="6"/>
      <c r="B75" s="29" t="s">
        <v>22</v>
      </c>
      <c r="C75" s="30">
        <v>1</v>
      </c>
      <c r="D75" s="30">
        <v>6</v>
      </c>
      <c r="E75" s="31">
        <v>1</v>
      </c>
      <c r="F75" s="131" t="s">
        <v>4</v>
      </c>
      <c r="G75" s="131" t="s">
        <v>4</v>
      </c>
      <c r="H75" s="32">
        <f t="shared" ref="H75:H80" si="3">ROUND(E75*D75*C75,2)</f>
        <v>6</v>
      </c>
      <c r="I75" s="47"/>
      <c r="J75" s="47"/>
      <c r="K75" s="48"/>
      <c r="L75" s="31"/>
      <c r="M75" s="49"/>
    </row>
    <row r="76" spans="1:13" s="1" customFormat="1" ht="15.95" customHeight="1">
      <c r="A76" s="7"/>
      <c r="B76" s="18"/>
      <c r="C76" s="19"/>
      <c r="D76" s="19"/>
      <c r="E76" s="20"/>
      <c r="F76" s="20"/>
      <c r="G76" s="20"/>
      <c r="H76" s="21"/>
      <c r="I76" s="44"/>
      <c r="J76" s="44"/>
      <c r="K76" s="45"/>
      <c r="L76" s="20"/>
      <c r="M76" s="49"/>
    </row>
    <row r="77" spans="1:13" s="1" customFormat="1" ht="15.75">
      <c r="A77" s="22"/>
      <c r="B77" s="23"/>
      <c r="C77" s="24"/>
      <c r="D77" s="24"/>
      <c r="E77" s="25"/>
      <c r="F77" s="25"/>
      <c r="G77" s="25"/>
      <c r="H77" s="26">
        <f>SUM(H74:H76)</f>
        <v>6</v>
      </c>
      <c r="I77" s="26">
        <v>7800</v>
      </c>
      <c r="J77" s="26">
        <v>8350</v>
      </c>
      <c r="K77" s="22" t="s">
        <v>38</v>
      </c>
      <c r="L77" s="25">
        <f>ROUND(H77*J77,0)</f>
        <v>50100</v>
      </c>
      <c r="M77" s="37"/>
    </row>
    <row r="78" spans="1:13" s="1" customFormat="1" ht="55.5" customHeight="1">
      <c r="A78" s="52" t="s">
        <v>51</v>
      </c>
      <c r="B78" s="9" t="s">
        <v>52</v>
      </c>
      <c r="C78" s="28"/>
      <c r="D78" s="28"/>
      <c r="E78" s="28"/>
      <c r="F78" s="28"/>
      <c r="G78" s="28"/>
      <c r="H78" s="11"/>
      <c r="I78" s="11"/>
      <c r="J78" s="11"/>
      <c r="K78" s="51"/>
      <c r="L78" s="11"/>
      <c r="M78" s="40" t="s">
        <v>87</v>
      </c>
    </row>
    <row r="79" spans="1:13" s="1" customFormat="1" ht="15.95" customHeight="1">
      <c r="A79" s="13"/>
      <c r="B79" s="14" t="s">
        <v>53</v>
      </c>
      <c r="C79" s="15">
        <v>4</v>
      </c>
      <c r="D79" s="15">
        <v>6</v>
      </c>
      <c r="E79" s="16">
        <v>4</v>
      </c>
      <c r="F79" s="130" t="s">
        <v>4</v>
      </c>
      <c r="G79" s="130" t="s">
        <v>4</v>
      </c>
      <c r="H79" s="17">
        <f t="shared" si="3"/>
        <v>96</v>
      </c>
      <c r="I79" s="41"/>
      <c r="J79" s="41"/>
      <c r="K79" s="42"/>
      <c r="L79" s="16"/>
      <c r="M79" s="43"/>
    </row>
    <row r="80" spans="1:13" s="1" customFormat="1" ht="15.95" customHeight="1">
      <c r="A80" s="13"/>
      <c r="B80" s="14" t="s">
        <v>54</v>
      </c>
      <c r="C80" s="15">
        <v>1</v>
      </c>
      <c r="D80" s="15">
        <v>6</v>
      </c>
      <c r="E80" s="16">
        <v>45</v>
      </c>
      <c r="F80" s="130" t="s">
        <v>4</v>
      </c>
      <c r="G80" s="130" t="s">
        <v>4</v>
      </c>
      <c r="H80" s="17">
        <f t="shared" si="3"/>
        <v>270</v>
      </c>
      <c r="I80" s="41"/>
      <c r="J80" s="41"/>
      <c r="K80" s="42"/>
      <c r="L80" s="16"/>
      <c r="M80" s="43"/>
    </row>
    <row r="81" spans="1:15" s="1" customFormat="1" ht="15.95" customHeight="1">
      <c r="A81" s="7"/>
      <c r="B81" s="18"/>
      <c r="C81" s="19"/>
      <c r="D81" s="19"/>
      <c r="E81" s="20"/>
      <c r="F81" s="20"/>
      <c r="G81" s="20"/>
      <c r="H81" s="21"/>
      <c r="I81" s="44"/>
      <c r="J81" s="44"/>
      <c r="K81" s="45"/>
      <c r="L81" s="20"/>
      <c r="M81" s="43"/>
    </row>
    <row r="82" spans="1:15" s="1" customFormat="1" ht="15.75">
      <c r="A82" s="22"/>
      <c r="B82" s="23"/>
      <c r="C82" s="24"/>
      <c r="D82" s="24"/>
      <c r="E82" s="25"/>
      <c r="F82" s="25"/>
      <c r="G82" s="25"/>
      <c r="H82" s="26">
        <f>SUM(H78:H81)</f>
        <v>366</v>
      </c>
      <c r="I82" s="26">
        <v>4850</v>
      </c>
      <c r="J82" s="26">
        <v>5450</v>
      </c>
      <c r="K82" s="22" t="s">
        <v>55</v>
      </c>
      <c r="L82" s="25">
        <f>ROUND(H82*J82,0)</f>
        <v>1994700</v>
      </c>
      <c r="M82" s="37"/>
    </row>
    <row r="83" spans="1:15" s="1" customFormat="1" ht="65.25" customHeight="1">
      <c r="A83" s="52" t="s">
        <v>56</v>
      </c>
      <c r="B83" s="9" t="s">
        <v>57</v>
      </c>
      <c r="C83" s="28"/>
      <c r="D83" s="28"/>
      <c r="E83" s="28"/>
      <c r="F83" s="28"/>
      <c r="G83" s="28"/>
      <c r="H83" s="11"/>
      <c r="I83" s="11"/>
      <c r="J83" s="11"/>
      <c r="K83" s="51"/>
      <c r="L83" s="11"/>
      <c r="M83" s="40" t="s">
        <v>87</v>
      </c>
    </row>
    <row r="84" spans="1:15" s="1" customFormat="1" ht="15.95" customHeight="1">
      <c r="A84" s="6"/>
      <c r="B84" s="29" t="s">
        <v>22</v>
      </c>
      <c r="C84" s="30">
        <v>1</v>
      </c>
      <c r="D84" s="30">
        <v>6</v>
      </c>
      <c r="E84" s="31">
        <v>20</v>
      </c>
      <c r="F84" s="131" t="s">
        <v>4</v>
      </c>
      <c r="G84" s="131" t="s">
        <v>4</v>
      </c>
      <c r="H84" s="32">
        <f>ROUND(E84*D84*C84,2)</f>
        <v>120</v>
      </c>
      <c r="I84" s="47"/>
      <c r="J84" s="47"/>
      <c r="K84" s="48"/>
      <c r="L84" s="31"/>
      <c r="M84" s="49"/>
    </row>
    <row r="85" spans="1:15" s="1" customFormat="1" ht="15.95" customHeight="1">
      <c r="A85" s="7"/>
      <c r="B85" s="18"/>
      <c r="C85" s="19"/>
      <c r="D85" s="19"/>
      <c r="E85" s="20"/>
      <c r="F85" s="20"/>
      <c r="G85" s="20"/>
      <c r="H85" s="21"/>
      <c r="I85" s="44"/>
      <c r="J85" s="44"/>
      <c r="K85" s="45"/>
      <c r="L85" s="20"/>
      <c r="M85" s="46"/>
    </row>
    <row r="86" spans="1:15" s="1" customFormat="1" ht="15.75">
      <c r="A86" s="22"/>
      <c r="B86" s="23"/>
      <c r="C86" s="24"/>
      <c r="D86" s="24"/>
      <c r="E86" s="25"/>
      <c r="F86" s="25"/>
      <c r="G86" s="25"/>
      <c r="H86" s="26">
        <f>SUM(H83:H85)</f>
        <v>120</v>
      </c>
      <c r="I86" s="26">
        <v>930</v>
      </c>
      <c r="J86" s="26">
        <v>1050</v>
      </c>
      <c r="K86" s="22" t="s">
        <v>58</v>
      </c>
      <c r="L86" s="25">
        <f>ROUND(H86*J86,0)</f>
        <v>126000</v>
      </c>
      <c r="M86" s="37"/>
    </row>
    <row r="87" spans="1:15" s="1" customFormat="1" ht="34.5" customHeight="1">
      <c r="A87" s="8">
        <v>8</v>
      </c>
      <c r="B87" s="53" t="s">
        <v>59</v>
      </c>
      <c r="C87" s="28"/>
      <c r="D87" s="28"/>
      <c r="E87" s="28"/>
      <c r="F87" s="28"/>
      <c r="G87" s="28"/>
      <c r="H87" s="11"/>
      <c r="I87" s="11"/>
      <c r="J87" s="11"/>
      <c r="K87" s="51"/>
      <c r="L87" s="11"/>
      <c r="M87" s="40" t="s">
        <v>86</v>
      </c>
    </row>
    <row r="88" spans="1:15" s="1" customFormat="1" ht="15.95" customHeight="1">
      <c r="A88" s="13"/>
      <c r="B88" s="14" t="s">
        <v>18</v>
      </c>
      <c r="C88" s="15">
        <v>1</v>
      </c>
      <c r="D88" s="15">
        <v>6</v>
      </c>
      <c r="E88" s="16">
        <v>1</v>
      </c>
      <c r="F88" s="130" t="s">
        <v>4</v>
      </c>
      <c r="G88" s="130" t="s">
        <v>4</v>
      </c>
      <c r="H88" s="17">
        <f>ROUND(E88*D88*C88,2)</f>
        <v>6</v>
      </c>
      <c r="I88" s="41"/>
      <c r="J88" s="41"/>
      <c r="K88" s="42"/>
      <c r="L88" s="16"/>
      <c r="M88" s="43"/>
    </row>
    <row r="89" spans="1:15" s="1" customFormat="1" ht="15.95" customHeight="1">
      <c r="A89" s="7"/>
      <c r="B89" s="18"/>
      <c r="C89" s="19"/>
      <c r="D89" s="19"/>
      <c r="E89" s="20"/>
      <c r="F89" s="20"/>
      <c r="G89" s="20"/>
      <c r="H89" s="21"/>
      <c r="I89" s="44"/>
      <c r="J89" s="44"/>
      <c r="K89" s="45"/>
      <c r="L89" s="20"/>
      <c r="M89" s="46"/>
    </row>
    <row r="90" spans="1:15" s="1" customFormat="1" ht="15.75">
      <c r="A90" s="22"/>
      <c r="B90" s="23"/>
      <c r="C90" s="24"/>
      <c r="D90" s="24"/>
      <c r="E90" s="25"/>
      <c r="F90" s="25"/>
      <c r="G90" s="25"/>
      <c r="H90" s="26">
        <f>SUM(H87:H89)</f>
        <v>6</v>
      </c>
      <c r="I90" s="26">
        <v>55500</v>
      </c>
      <c r="J90" s="26">
        <v>55900</v>
      </c>
      <c r="K90" s="22" t="s">
        <v>38</v>
      </c>
      <c r="L90" s="25">
        <f>ROUND(H90*J90,0)</f>
        <v>335400</v>
      </c>
      <c r="M90" s="37"/>
    </row>
    <row r="91" spans="1:15" s="1" customFormat="1" ht="15.75">
      <c r="A91" s="8">
        <v>9</v>
      </c>
      <c r="B91" s="53" t="s">
        <v>60</v>
      </c>
      <c r="C91" s="28"/>
      <c r="D91" s="28"/>
      <c r="E91" s="28"/>
      <c r="F91" s="28"/>
      <c r="G91" s="28"/>
      <c r="H91" s="11"/>
      <c r="I91" s="11"/>
      <c r="J91" s="11"/>
      <c r="K91" s="51"/>
      <c r="L91" s="11"/>
      <c r="M91" s="40" t="s">
        <v>86</v>
      </c>
    </row>
    <row r="92" spans="1:15" s="1" customFormat="1" ht="15.95" customHeight="1">
      <c r="A92" s="6"/>
      <c r="B92" s="29" t="s">
        <v>22</v>
      </c>
      <c r="C92" s="30">
        <v>1</v>
      </c>
      <c r="D92" s="30">
        <v>6</v>
      </c>
      <c r="E92" s="31">
        <v>4</v>
      </c>
      <c r="F92" s="131" t="s">
        <v>4</v>
      </c>
      <c r="G92" s="131" t="s">
        <v>4</v>
      </c>
      <c r="H92" s="32">
        <f>ROUND(E92*D92*C92,2)</f>
        <v>24</v>
      </c>
      <c r="I92" s="47"/>
      <c r="J92" s="47"/>
      <c r="K92" s="48"/>
      <c r="L92" s="31"/>
      <c r="M92" s="49"/>
    </row>
    <row r="93" spans="1:15" s="1" customFormat="1" ht="15.95" customHeight="1">
      <c r="A93" s="7"/>
      <c r="B93" s="18"/>
      <c r="C93" s="19"/>
      <c r="D93" s="19"/>
      <c r="E93" s="20"/>
      <c r="F93" s="20"/>
      <c r="G93" s="20"/>
      <c r="H93" s="21"/>
      <c r="I93" s="44"/>
      <c r="J93" s="44"/>
      <c r="K93" s="45"/>
      <c r="L93" s="20"/>
      <c r="M93" s="46"/>
    </row>
    <row r="94" spans="1:15" s="1" customFormat="1" ht="15.75">
      <c r="A94" s="22"/>
      <c r="B94" s="23"/>
      <c r="C94" s="24"/>
      <c r="D94" s="24"/>
      <c r="E94" s="25"/>
      <c r="F94" s="25"/>
      <c r="G94" s="25"/>
      <c r="H94" s="26">
        <f>SUM(H91:H93)</f>
        <v>24</v>
      </c>
      <c r="I94" s="26">
        <v>270000</v>
      </c>
      <c r="J94" s="26">
        <v>271150</v>
      </c>
      <c r="K94" s="22" t="s">
        <v>38</v>
      </c>
      <c r="L94" s="25">
        <f>ROUND(H94*J94,0)</f>
        <v>6507600</v>
      </c>
      <c r="M94" s="37"/>
    </row>
    <row r="95" spans="1:15" s="1" customFormat="1" ht="15.75">
      <c r="A95" s="54"/>
      <c r="B95" s="54"/>
      <c r="C95" s="166" t="s">
        <v>2</v>
      </c>
      <c r="D95" s="167"/>
      <c r="E95" s="167"/>
      <c r="F95" s="167"/>
      <c r="G95" s="167"/>
      <c r="H95" s="167"/>
      <c r="I95" s="167"/>
      <c r="J95" s="167"/>
      <c r="K95" s="168"/>
      <c r="L95" s="58">
        <f>SUM(L6:L94)</f>
        <v>15022052</v>
      </c>
      <c r="M95" s="54"/>
      <c r="N95" s="1">
        <v>15151980</v>
      </c>
      <c r="O95" s="59">
        <f>L95-N95</f>
        <v>-129928</v>
      </c>
    </row>
    <row r="96" spans="1:15" s="1" customFormat="1" ht="15.75">
      <c r="A96" s="55"/>
      <c r="B96" s="55"/>
      <c r="C96" s="171"/>
      <c r="D96" s="172"/>
      <c r="E96" s="172"/>
      <c r="F96" s="172"/>
      <c r="G96" s="172"/>
      <c r="H96" s="172"/>
      <c r="I96" s="172"/>
      <c r="J96" s="172"/>
      <c r="K96" s="173"/>
      <c r="L96" s="60"/>
      <c r="M96" s="55"/>
    </row>
    <row r="97" spans="1:14" s="1" customFormat="1" ht="15.75">
      <c r="A97" s="55"/>
      <c r="B97" s="55"/>
      <c r="C97" s="174" t="s">
        <v>1</v>
      </c>
      <c r="D97" s="175"/>
      <c r="E97" s="175"/>
      <c r="F97" s="175"/>
      <c r="G97" s="175"/>
      <c r="H97" s="175"/>
      <c r="I97" s="175"/>
      <c r="J97" s="175"/>
      <c r="K97" s="176"/>
      <c r="L97" s="61">
        <f>ROUND(L95*0.03,0)</f>
        <v>450662</v>
      </c>
      <c r="M97" s="55"/>
      <c r="N97" s="61">
        <f>ROUND(N95*0.03,0)</f>
        <v>454559</v>
      </c>
    </row>
    <row r="98" spans="1:14" s="1" customFormat="1" ht="15.75">
      <c r="A98" s="55"/>
      <c r="B98" s="55"/>
      <c r="C98" s="174" t="s">
        <v>2</v>
      </c>
      <c r="D98" s="175"/>
      <c r="E98" s="175"/>
      <c r="F98" s="175"/>
      <c r="G98" s="175"/>
      <c r="H98" s="175"/>
      <c r="I98" s="175"/>
      <c r="J98" s="175"/>
      <c r="K98" s="176"/>
      <c r="L98" s="60">
        <f>SUM(L95:L97)</f>
        <v>15472714</v>
      </c>
      <c r="M98" s="55"/>
      <c r="N98" s="60">
        <f>SUM(N95:N97)</f>
        <v>15606539</v>
      </c>
    </row>
    <row r="99" spans="1:14" s="1" customFormat="1" ht="15.75">
      <c r="A99" s="55"/>
      <c r="B99" s="55"/>
      <c r="C99" s="171"/>
      <c r="D99" s="172"/>
      <c r="E99" s="172"/>
      <c r="F99" s="172"/>
      <c r="G99" s="172"/>
      <c r="H99" s="172"/>
      <c r="I99" s="172"/>
      <c r="J99" s="172"/>
      <c r="K99" s="173"/>
      <c r="L99" s="60"/>
      <c r="M99" s="55"/>
      <c r="N99" s="60"/>
    </row>
    <row r="100" spans="1:14" s="1" customFormat="1" ht="15.75">
      <c r="A100" s="56"/>
      <c r="B100" s="56"/>
      <c r="C100" s="166" t="s">
        <v>3</v>
      </c>
      <c r="D100" s="167"/>
      <c r="E100" s="167"/>
      <c r="F100" s="167"/>
      <c r="G100" s="167"/>
      <c r="H100" s="167"/>
      <c r="I100" s="167"/>
      <c r="J100" s="167"/>
      <c r="K100" s="168"/>
      <c r="L100" s="58"/>
      <c r="M100" s="56"/>
      <c r="N100" s="58">
        <v>15610000</v>
      </c>
    </row>
    <row r="101" spans="1:14" s="1" customFormat="1" ht="15.75">
      <c r="A101" s="57"/>
      <c r="B101" s="57"/>
      <c r="C101" s="57"/>
      <c r="D101" s="57"/>
      <c r="E101" s="57"/>
      <c r="F101" s="57"/>
      <c r="G101" s="57"/>
      <c r="H101" s="57"/>
      <c r="I101" s="62"/>
      <c r="J101" s="62"/>
      <c r="K101" s="57"/>
      <c r="L101" s="57"/>
      <c r="M101" s="57"/>
    </row>
    <row r="102" spans="1:14" s="1" customFormat="1" ht="15.75">
      <c r="A102" s="57"/>
      <c r="B102" s="57"/>
      <c r="C102" s="57"/>
      <c r="D102" s="57"/>
      <c r="E102" s="57"/>
      <c r="F102" s="57"/>
      <c r="G102" s="57"/>
      <c r="H102" s="57"/>
      <c r="I102" s="62"/>
      <c r="J102" s="62"/>
      <c r="K102" s="57"/>
      <c r="L102" s="57"/>
      <c r="M102" s="57"/>
    </row>
    <row r="103" spans="1:14" s="1" customFormat="1" ht="15.75">
      <c r="A103" s="57"/>
      <c r="B103" s="57"/>
      <c r="C103" s="57"/>
      <c r="D103" s="57"/>
      <c r="E103" s="57"/>
      <c r="F103" s="57"/>
      <c r="G103" s="57"/>
      <c r="H103" s="57"/>
      <c r="I103" s="62"/>
      <c r="J103" s="62"/>
      <c r="K103" s="57"/>
      <c r="L103" s="57"/>
      <c r="M103" s="57"/>
    </row>
    <row r="104" spans="1:14" s="1" customFormat="1" ht="15.75">
      <c r="A104" s="57"/>
      <c r="B104" s="57"/>
      <c r="C104" s="57"/>
      <c r="D104" s="57"/>
      <c r="E104" s="57"/>
      <c r="F104" s="57"/>
      <c r="G104" s="57"/>
      <c r="H104" s="57"/>
      <c r="I104" s="62"/>
      <c r="J104" s="62"/>
      <c r="K104" s="57"/>
      <c r="L104" s="57"/>
      <c r="M104" s="57"/>
    </row>
    <row r="105" spans="1:14" s="1" customFormat="1" ht="15.75">
      <c r="A105" s="57"/>
      <c r="B105" s="57"/>
      <c r="C105" s="57"/>
      <c r="D105" s="57"/>
      <c r="E105" s="57"/>
      <c r="F105" s="57"/>
      <c r="G105" s="57"/>
      <c r="H105" s="57"/>
      <c r="I105" s="62"/>
      <c r="J105" s="62"/>
      <c r="K105" s="57"/>
      <c r="L105" s="57"/>
      <c r="M105" s="57"/>
    </row>
    <row r="106" spans="1:14" s="1" customFormat="1" ht="15.75">
      <c r="A106" s="57"/>
      <c r="B106" s="57"/>
      <c r="C106" s="57"/>
      <c r="D106" s="57"/>
      <c r="E106" s="57"/>
      <c r="F106" s="57"/>
      <c r="G106" s="57"/>
      <c r="H106" s="57"/>
      <c r="I106" s="62"/>
      <c r="J106" s="62"/>
      <c r="K106" s="57"/>
      <c r="L106" s="57"/>
      <c r="M106" s="57"/>
    </row>
    <row r="107" spans="1:14" s="1" customFormat="1" ht="15.75">
      <c r="A107" s="57"/>
      <c r="B107" s="57"/>
      <c r="C107" s="57"/>
      <c r="D107" s="57"/>
      <c r="E107" s="57"/>
      <c r="F107" s="57"/>
      <c r="G107" s="57"/>
      <c r="H107" s="57"/>
      <c r="I107" s="62"/>
      <c r="J107" s="62"/>
      <c r="K107" s="57"/>
      <c r="L107" s="57"/>
      <c r="M107" s="57"/>
    </row>
    <row r="108" spans="1:14" s="1" customFormat="1" ht="15.75">
      <c r="A108" s="57"/>
      <c r="B108" s="57"/>
      <c r="C108" s="57"/>
      <c r="D108" s="57"/>
      <c r="E108" s="57"/>
      <c r="F108" s="57"/>
      <c r="G108" s="57"/>
      <c r="H108" s="57"/>
      <c r="I108" s="62"/>
      <c r="J108" s="62"/>
      <c r="K108" s="57"/>
      <c r="L108" s="57"/>
      <c r="M108" s="57"/>
    </row>
    <row r="109" spans="1:14" s="1" customFormat="1" ht="15.75">
      <c r="A109" s="57"/>
      <c r="B109" s="57"/>
      <c r="C109" s="57"/>
      <c r="D109" s="57"/>
      <c r="E109" s="57"/>
      <c r="F109" s="57"/>
      <c r="G109" s="57"/>
      <c r="H109" s="57"/>
      <c r="I109" s="62"/>
      <c r="J109" s="62"/>
      <c r="K109" s="57"/>
      <c r="L109" s="57"/>
      <c r="M109" s="57"/>
    </row>
    <row r="110" spans="1:14" s="1" customFormat="1" ht="15.75">
      <c r="A110" s="57"/>
      <c r="B110" s="57"/>
      <c r="C110" s="57"/>
      <c r="D110" s="57"/>
      <c r="E110" s="57"/>
      <c r="F110" s="57"/>
      <c r="G110" s="57"/>
      <c r="H110" s="57"/>
      <c r="I110" s="62"/>
      <c r="J110" s="62"/>
      <c r="K110" s="57"/>
      <c r="L110" s="57"/>
      <c r="M110" s="57"/>
    </row>
    <row r="111" spans="1:14" s="1" customFormat="1" ht="15.75">
      <c r="A111" s="57"/>
      <c r="B111" s="57"/>
      <c r="C111" s="57"/>
      <c r="D111" s="57"/>
      <c r="E111" s="57"/>
      <c r="F111" s="57"/>
      <c r="G111" s="57"/>
      <c r="H111" s="57"/>
      <c r="I111" s="62"/>
      <c r="J111" s="62"/>
      <c r="K111" s="57"/>
      <c r="L111" s="57"/>
      <c r="M111" s="57"/>
    </row>
    <row r="112" spans="1:14" s="1" customFormat="1" ht="15.75">
      <c r="A112" s="57"/>
      <c r="B112" s="57"/>
      <c r="C112" s="57"/>
      <c r="D112" s="57"/>
      <c r="E112" s="57"/>
      <c r="F112" s="57"/>
      <c r="G112" s="57"/>
      <c r="H112" s="57"/>
      <c r="I112" s="62"/>
      <c r="J112" s="62"/>
      <c r="K112" s="57"/>
      <c r="L112" s="57"/>
      <c r="M112" s="57"/>
    </row>
    <row r="113" spans="1:13" s="1" customFormat="1" ht="15.75">
      <c r="A113" s="57"/>
      <c r="B113" s="57"/>
      <c r="C113" s="57"/>
      <c r="D113" s="57"/>
      <c r="E113" s="57"/>
      <c r="F113" s="57"/>
      <c r="G113" s="57"/>
      <c r="H113" s="57"/>
      <c r="I113" s="62"/>
      <c r="J113" s="62"/>
      <c r="K113" s="57"/>
      <c r="L113" s="57"/>
      <c r="M113" s="57"/>
    </row>
    <row r="114" spans="1:13" s="1" customFormat="1" ht="15.75">
      <c r="A114" s="57"/>
      <c r="B114" s="57"/>
      <c r="C114" s="57"/>
      <c r="D114" s="57"/>
      <c r="E114" s="57"/>
      <c r="F114" s="57"/>
      <c r="G114" s="57"/>
      <c r="H114" s="57"/>
      <c r="I114" s="62"/>
      <c r="J114" s="62"/>
      <c r="K114" s="57"/>
      <c r="L114" s="57"/>
      <c r="M114" s="57"/>
    </row>
    <row r="115" spans="1:13" s="1" customFormat="1" ht="15.75">
      <c r="A115" s="57"/>
      <c r="B115" s="57"/>
      <c r="C115" s="57"/>
      <c r="D115" s="57"/>
      <c r="E115" s="57"/>
      <c r="F115" s="57"/>
      <c r="G115" s="57"/>
      <c r="H115" s="57"/>
      <c r="I115" s="62"/>
      <c r="J115" s="62"/>
      <c r="K115" s="57"/>
      <c r="L115" s="57"/>
      <c r="M115" s="57"/>
    </row>
    <row r="116" spans="1:13" s="1" customFormat="1" ht="15.75">
      <c r="A116" s="57"/>
      <c r="B116" s="57"/>
      <c r="C116" s="57"/>
      <c r="D116" s="57"/>
      <c r="E116" s="57"/>
      <c r="F116" s="57"/>
      <c r="G116" s="57"/>
      <c r="H116" s="57"/>
      <c r="I116" s="62"/>
      <c r="J116" s="62"/>
      <c r="K116" s="57"/>
      <c r="L116" s="57"/>
      <c r="M116" s="57"/>
    </row>
    <row r="117" spans="1:13" s="1" customFormat="1" ht="15.75">
      <c r="A117" s="57"/>
      <c r="B117" s="57"/>
      <c r="C117" s="57"/>
      <c r="D117" s="57"/>
      <c r="E117" s="57"/>
      <c r="F117" s="57"/>
      <c r="G117" s="57"/>
      <c r="H117" s="57"/>
      <c r="I117" s="62"/>
      <c r="J117" s="62"/>
      <c r="K117" s="57"/>
      <c r="L117" s="57"/>
      <c r="M117" s="57"/>
    </row>
    <row r="118" spans="1:13" s="1" customFormat="1" ht="15.75">
      <c r="A118" s="57"/>
      <c r="B118" s="57"/>
      <c r="C118" s="57"/>
      <c r="D118" s="57"/>
      <c r="E118" s="57"/>
      <c r="F118" s="57"/>
      <c r="G118" s="57"/>
      <c r="H118" s="57"/>
      <c r="I118" s="62"/>
      <c r="J118" s="62"/>
      <c r="K118" s="57"/>
      <c r="L118" s="57"/>
      <c r="M118" s="57"/>
    </row>
    <row r="119" spans="1:13" s="1" customFormat="1" ht="15.75">
      <c r="A119" s="57"/>
      <c r="B119" s="57"/>
      <c r="C119" s="57"/>
      <c r="D119" s="57"/>
      <c r="E119" s="57"/>
      <c r="F119" s="57"/>
      <c r="G119" s="57"/>
      <c r="H119" s="57"/>
      <c r="I119" s="62"/>
      <c r="J119" s="62"/>
      <c r="K119" s="57"/>
      <c r="L119" s="57"/>
      <c r="M119" s="57"/>
    </row>
    <row r="120" spans="1:13" s="1" customFormat="1" ht="15.75">
      <c r="A120" s="57"/>
      <c r="B120" s="57"/>
      <c r="C120" s="57"/>
      <c r="D120" s="57"/>
      <c r="E120" s="57"/>
      <c r="F120" s="57"/>
      <c r="G120" s="57"/>
      <c r="H120" s="57"/>
      <c r="I120" s="62"/>
      <c r="J120" s="62"/>
      <c r="K120" s="57"/>
      <c r="L120" s="57"/>
      <c r="M120" s="57"/>
    </row>
    <row r="121" spans="1:13" s="1" customFormat="1" ht="15.75">
      <c r="A121" s="57"/>
      <c r="B121" s="57"/>
      <c r="C121" s="57"/>
      <c r="D121" s="57"/>
      <c r="E121" s="57"/>
      <c r="F121" s="57"/>
      <c r="G121" s="57"/>
      <c r="H121" s="57"/>
      <c r="I121" s="62"/>
      <c r="J121" s="62"/>
      <c r="K121" s="57"/>
      <c r="L121" s="57"/>
      <c r="M121" s="57"/>
    </row>
    <row r="122" spans="1:13" s="1" customFormat="1" ht="15.75">
      <c r="A122" s="57"/>
      <c r="B122" s="57"/>
      <c r="C122" s="57"/>
      <c r="D122" s="57"/>
      <c r="E122" s="57"/>
      <c r="F122" s="57"/>
      <c r="G122" s="57"/>
      <c r="H122" s="57"/>
      <c r="I122" s="62"/>
      <c r="J122" s="62"/>
      <c r="K122" s="57"/>
      <c r="L122" s="57"/>
      <c r="M122" s="57"/>
    </row>
    <row r="123" spans="1:13" s="1" customFormat="1" ht="15.75">
      <c r="A123" s="57"/>
      <c r="B123" s="57"/>
      <c r="C123" s="57"/>
      <c r="D123" s="57"/>
      <c r="E123" s="57"/>
      <c r="F123" s="57"/>
      <c r="G123" s="57"/>
      <c r="H123" s="57"/>
      <c r="I123" s="62"/>
      <c r="J123" s="62"/>
      <c r="K123" s="57"/>
      <c r="L123" s="57"/>
      <c r="M123" s="57"/>
    </row>
    <row r="124" spans="1:13" s="1" customFormat="1" ht="15.75">
      <c r="A124" s="57"/>
      <c r="B124" s="57"/>
      <c r="C124" s="57"/>
      <c r="D124" s="57"/>
      <c r="E124" s="57"/>
      <c r="F124" s="57"/>
      <c r="G124" s="57"/>
      <c r="H124" s="57"/>
      <c r="I124" s="62"/>
      <c r="J124" s="62"/>
      <c r="K124" s="57"/>
      <c r="L124" s="57"/>
      <c r="M124" s="57"/>
    </row>
    <row r="125" spans="1:13" s="1" customFormat="1" ht="15.75">
      <c r="A125" s="57"/>
      <c r="B125" s="57"/>
      <c r="C125" s="57"/>
      <c r="D125" s="57"/>
      <c r="E125" s="57"/>
      <c r="F125" s="57"/>
      <c r="G125" s="57"/>
      <c r="H125" s="57"/>
      <c r="I125" s="62"/>
      <c r="J125" s="62"/>
      <c r="K125" s="57"/>
      <c r="L125" s="57"/>
      <c r="M125" s="57"/>
    </row>
    <row r="126" spans="1:13" s="1" customFormat="1" ht="15.75">
      <c r="A126" s="57"/>
      <c r="B126" s="57"/>
      <c r="C126" s="57"/>
      <c r="D126" s="57"/>
      <c r="E126" s="57"/>
      <c r="F126" s="57"/>
      <c r="G126" s="57"/>
      <c r="H126" s="57"/>
      <c r="I126" s="62"/>
      <c r="J126" s="62"/>
      <c r="K126" s="57"/>
      <c r="L126" s="57"/>
      <c r="M126" s="57"/>
    </row>
    <row r="127" spans="1:13" s="1" customFormat="1" ht="15.75">
      <c r="A127" s="57"/>
      <c r="B127" s="57"/>
      <c r="C127" s="57"/>
      <c r="D127" s="57"/>
      <c r="E127" s="57"/>
      <c r="F127" s="57"/>
      <c r="G127" s="57"/>
      <c r="H127" s="57"/>
      <c r="I127" s="62"/>
      <c r="J127" s="62"/>
      <c r="K127" s="57"/>
      <c r="L127" s="57"/>
      <c r="M127" s="57"/>
    </row>
    <row r="128" spans="1:13" s="1" customFormat="1" ht="15.75">
      <c r="A128" s="57"/>
      <c r="B128" s="57"/>
      <c r="C128" s="57"/>
      <c r="D128" s="57"/>
      <c r="E128" s="57"/>
      <c r="F128" s="57"/>
      <c r="G128" s="57"/>
      <c r="H128" s="57"/>
      <c r="I128" s="62"/>
      <c r="J128" s="62"/>
      <c r="K128" s="57"/>
      <c r="L128" s="57"/>
      <c r="M128" s="57"/>
    </row>
    <row r="129" spans="1:13" s="1" customFormat="1" ht="15.75">
      <c r="A129" s="57"/>
      <c r="B129" s="57"/>
      <c r="C129" s="57"/>
      <c r="D129" s="57"/>
      <c r="E129" s="57"/>
      <c r="F129" s="57"/>
      <c r="G129" s="57"/>
      <c r="H129" s="57"/>
      <c r="I129" s="62"/>
      <c r="J129" s="62"/>
      <c r="K129" s="57"/>
      <c r="L129" s="57"/>
      <c r="M129" s="57"/>
    </row>
    <row r="130" spans="1:13" s="1" customFormat="1" ht="15.75">
      <c r="A130" s="57"/>
      <c r="B130" s="57"/>
      <c r="C130" s="57"/>
      <c r="D130" s="57"/>
      <c r="E130" s="57"/>
      <c r="F130" s="57"/>
      <c r="G130" s="57"/>
      <c r="H130" s="57"/>
      <c r="I130" s="62"/>
      <c r="J130" s="62"/>
      <c r="K130" s="57"/>
      <c r="L130" s="57"/>
      <c r="M130" s="57"/>
    </row>
    <row r="131" spans="1:13" s="1" customFormat="1" ht="15.75">
      <c r="A131" s="57"/>
      <c r="B131" s="57"/>
      <c r="C131" s="57"/>
      <c r="D131" s="57"/>
      <c r="E131" s="57"/>
      <c r="F131" s="57"/>
      <c r="G131" s="57"/>
      <c r="H131" s="57"/>
      <c r="I131" s="62"/>
      <c r="J131" s="62"/>
      <c r="K131" s="57"/>
      <c r="L131" s="57"/>
      <c r="M131" s="57"/>
    </row>
    <row r="132" spans="1:13" s="1" customFormat="1" ht="15.75">
      <c r="A132" s="57"/>
      <c r="B132" s="57"/>
      <c r="C132" s="57"/>
      <c r="D132" s="57"/>
      <c r="E132" s="57"/>
      <c r="F132" s="57"/>
      <c r="G132" s="57"/>
      <c r="H132" s="57"/>
      <c r="I132" s="62"/>
      <c r="J132" s="62"/>
      <c r="K132" s="57"/>
      <c r="L132" s="57"/>
      <c r="M132" s="57"/>
    </row>
    <row r="133" spans="1:13" s="1" customFormat="1" ht="15.75">
      <c r="A133" s="57"/>
      <c r="B133" s="57"/>
      <c r="C133" s="57"/>
      <c r="D133" s="57"/>
      <c r="E133" s="57"/>
      <c r="F133" s="57"/>
      <c r="G133" s="57"/>
      <c r="H133" s="57"/>
      <c r="I133" s="62"/>
      <c r="J133" s="62"/>
      <c r="K133" s="57"/>
      <c r="L133" s="57"/>
      <c r="M133" s="57"/>
    </row>
    <row r="134" spans="1:13" s="1" customFormat="1" ht="15.75">
      <c r="A134" s="57"/>
      <c r="B134" s="57"/>
      <c r="C134" s="57"/>
      <c r="D134" s="57"/>
      <c r="E134" s="57"/>
      <c r="F134" s="57"/>
      <c r="G134" s="57"/>
      <c r="H134" s="57"/>
      <c r="I134" s="62"/>
      <c r="J134" s="62"/>
      <c r="K134" s="57"/>
      <c r="L134" s="57"/>
      <c r="M134" s="57"/>
    </row>
    <row r="135" spans="1:13" s="1" customFormat="1" ht="15.75">
      <c r="A135" s="57"/>
      <c r="B135" s="57"/>
      <c r="C135" s="57"/>
      <c r="D135" s="57"/>
      <c r="E135" s="57"/>
      <c r="F135" s="57"/>
      <c r="G135" s="57"/>
      <c r="H135" s="57"/>
      <c r="I135" s="62"/>
      <c r="J135" s="62"/>
      <c r="K135" s="57"/>
      <c r="L135" s="57"/>
      <c r="M135" s="57"/>
    </row>
    <row r="136" spans="1:13" s="2" customFormat="1">
      <c r="A136" s="63"/>
      <c r="B136" s="63"/>
      <c r="C136" s="63"/>
      <c r="D136" s="63"/>
      <c r="E136" s="63"/>
      <c r="F136" s="63"/>
      <c r="G136" s="63"/>
      <c r="H136" s="63"/>
      <c r="I136" s="65"/>
      <c r="J136" s="65"/>
      <c r="K136" s="63"/>
      <c r="L136" s="63"/>
      <c r="M136" s="63"/>
    </row>
    <row r="137" spans="1:13" s="2" customFormat="1">
      <c r="A137" s="63"/>
      <c r="B137" s="63"/>
      <c r="C137" s="63"/>
      <c r="D137" s="63"/>
      <c r="E137" s="63"/>
      <c r="F137" s="63"/>
      <c r="G137" s="63"/>
      <c r="H137" s="63"/>
      <c r="I137" s="65"/>
      <c r="J137" s="65"/>
      <c r="K137" s="63"/>
      <c r="L137" s="63"/>
      <c r="M137" s="63"/>
    </row>
    <row r="138" spans="1:13" s="2" customFormat="1">
      <c r="A138" s="63"/>
      <c r="B138" s="63"/>
      <c r="C138" s="63"/>
      <c r="D138" s="63"/>
      <c r="E138" s="63"/>
      <c r="F138" s="63"/>
      <c r="G138" s="63"/>
      <c r="H138" s="63"/>
      <c r="I138" s="65"/>
      <c r="J138" s="65"/>
      <c r="K138" s="63"/>
      <c r="L138" s="63"/>
      <c r="M138" s="63"/>
    </row>
    <row r="139" spans="1:13" s="2" customFormat="1">
      <c r="A139" s="63"/>
      <c r="B139" s="63"/>
      <c r="C139" s="63"/>
      <c r="D139" s="63"/>
      <c r="E139" s="63"/>
      <c r="F139" s="63"/>
      <c r="G139" s="63"/>
      <c r="H139" s="63"/>
      <c r="I139" s="65"/>
      <c r="J139" s="65"/>
      <c r="K139" s="63"/>
      <c r="L139" s="63"/>
      <c r="M139" s="63"/>
    </row>
    <row r="140" spans="1:13" s="2" customFormat="1">
      <c r="A140" s="63"/>
      <c r="B140" s="63"/>
      <c r="C140" s="63"/>
      <c r="D140" s="63"/>
      <c r="E140" s="63"/>
      <c r="F140" s="63"/>
      <c r="G140" s="63"/>
      <c r="H140" s="63"/>
      <c r="I140" s="65"/>
      <c r="J140" s="65"/>
      <c r="K140" s="63"/>
      <c r="L140" s="63"/>
      <c r="M140" s="63"/>
    </row>
    <row r="141" spans="1:13" s="2" customFormat="1">
      <c r="A141" s="63"/>
      <c r="B141" s="63"/>
      <c r="C141" s="63"/>
      <c r="D141" s="63"/>
      <c r="E141" s="63"/>
      <c r="F141" s="63"/>
      <c r="G141" s="63"/>
      <c r="H141" s="63"/>
      <c r="I141" s="65"/>
      <c r="J141" s="65"/>
      <c r="K141" s="63"/>
      <c r="L141" s="63"/>
      <c r="M141" s="63"/>
    </row>
    <row r="142" spans="1:13">
      <c r="A142" s="64"/>
      <c r="B142" s="64"/>
      <c r="C142" s="64"/>
      <c r="D142" s="64"/>
      <c r="E142" s="64"/>
      <c r="F142" s="64"/>
      <c r="G142" s="64"/>
      <c r="H142" s="64"/>
      <c r="I142" s="66"/>
      <c r="J142" s="66"/>
      <c r="K142" s="64"/>
      <c r="L142" s="64"/>
      <c r="M142" s="67"/>
    </row>
    <row r="143" spans="1:13">
      <c r="A143" s="64"/>
      <c r="B143" s="64"/>
      <c r="C143" s="64"/>
      <c r="D143" s="64"/>
      <c r="E143" s="64"/>
      <c r="F143" s="64"/>
      <c r="G143" s="64"/>
      <c r="H143" s="64"/>
      <c r="I143" s="66"/>
      <c r="J143" s="66"/>
      <c r="K143" s="64"/>
      <c r="L143" s="64"/>
      <c r="M143" s="67"/>
    </row>
  </sheetData>
  <autoFilter ref="A4:M95"/>
  <mergeCells count="22">
    <mergeCell ref="C100:K100"/>
    <mergeCell ref="A4:A5"/>
    <mergeCell ref="B4:B5"/>
    <mergeCell ref="E4:E5"/>
    <mergeCell ref="F4:F5"/>
    <mergeCell ref="G4:G5"/>
    <mergeCell ref="H4:H5"/>
    <mergeCell ref="I4:I5"/>
    <mergeCell ref="J4:J5"/>
    <mergeCell ref="K4:K5"/>
    <mergeCell ref="C95:K95"/>
    <mergeCell ref="C96:K96"/>
    <mergeCell ref="C97:K97"/>
    <mergeCell ref="C98:K98"/>
    <mergeCell ref="C99:K99"/>
    <mergeCell ref="A1:M1"/>
    <mergeCell ref="A2:M2"/>
    <mergeCell ref="A3:M3"/>
    <mergeCell ref="C4:D4"/>
    <mergeCell ref="C5:D5"/>
    <mergeCell ref="L4:L5"/>
    <mergeCell ref="M4:M5"/>
  </mergeCells>
  <pageMargins left="0.70972222222222203" right="0.70972222222222203" top="0.75" bottom="0.75" header="0.30972222222222201" footer="0.30972222222222201"/>
  <pageSetup paperSize="9" scale="65" fitToWidth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Sch - B</vt:lpstr>
      <vt:lpstr>EOI</vt:lpstr>
      <vt:lpstr>EOI-1</vt:lpstr>
      <vt:lpstr>EOI-2</vt:lpstr>
      <vt:lpstr>EOI-3</vt:lpstr>
      <vt:lpstr>EOI-3 (2)</vt:lpstr>
      <vt:lpstr>'Sch - B'!Print_Area</vt:lpstr>
      <vt:lpstr>'EOI-1'!Print_Titles</vt:lpstr>
      <vt:lpstr>'EOI-2'!Print_Titles</vt:lpstr>
      <vt:lpstr>'EOI-3'!Print_Titles</vt:lpstr>
      <vt:lpstr>'EOI-3 (2)'!Print_Titles</vt:lpstr>
      <vt:lpstr>'Sch - B'!Print_Titles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IPSS</cp:lastModifiedBy>
  <cp:lastPrinted>2025-01-03T06:34:14Z</cp:lastPrinted>
  <dcterms:created xsi:type="dcterms:W3CDTF">2015-06-05T18:17:00Z</dcterms:created>
  <dcterms:modified xsi:type="dcterms:W3CDTF">2025-06-04T10:09:37Z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7A8D43878D884451A8C0CA6D4115C333_12</vt:lpwstr>
  </property>
  <property fmtid="{D5CDD505-2E9C-101B-9397-08002B2CF9AE}" pid="3" name="KSOProductBuildVer">
    <vt:lpwstr>1033-12.2.0.13359</vt:lpwstr>
  </property>
  <property fmtid="{D5CDD505-2E9C-101B-9397-08002B2CF9AE}" pid="4" name="KSOReadingLayout">
    <vt:bool>false</vt:bool>
  </property>
</Properties>
</file>