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33" i="1" l="1"/>
  <c r="I19" i="1"/>
  <c r="J33" i="1"/>
  <c r="L33" i="1"/>
  <c r="I31" i="1"/>
  <c r="M31" i="1" s="1"/>
  <c r="S31" i="1" s="1"/>
  <c r="I29" i="1" l="1"/>
  <c r="M29" i="1" s="1"/>
  <c r="S29" i="1" s="1"/>
  <c r="I27" i="1"/>
  <c r="M27" i="1" s="1"/>
  <c r="S27" i="1" s="1"/>
  <c r="I25" i="1"/>
  <c r="M25" i="1" s="1"/>
  <c r="S25" i="1" s="1"/>
  <c r="I23" i="1"/>
  <c r="M23" i="1" s="1"/>
  <c r="S23" i="1" s="1"/>
  <c r="I21" i="1"/>
  <c r="M21" i="1" s="1"/>
  <c r="S21" i="1" s="1"/>
  <c r="M19" i="1"/>
  <c r="S19" i="1" s="1"/>
  <c r="M17" i="1"/>
  <c r="S17" i="1" s="1"/>
  <c r="I17" i="1"/>
  <c r="I15" i="1"/>
  <c r="M15" i="1" s="1"/>
  <c r="S15" i="1" s="1"/>
  <c r="I13" i="1"/>
  <c r="I11" i="1"/>
  <c r="F33" i="1"/>
  <c r="R33" i="1"/>
  <c r="Q33" i="1"/>
  <c r="P33" i="1"/>
  <c r="O33" i="1"/>
  <c r="N33" i="1"/>
  <c r="E33" i="1"/>
  <c r="M13" i="1" l="1"/>
  <c r="S13" i="1" s="1"/>
  <c r="M11" i="1"/>
  <c r="I33" i="1"/>
  <c r="M33" i="1" l="1"/>
  <c r="S11" i="1"/>
  <c r="S33" i="1" s="1"/>
</calcChain>
</file>

<file path=xl/sharedStrings.xml><?xml version="1.0" encoding="utf-8"?>
<sst xmlns="http://schemas.openxmlformats.org/spreadsheetml/2006/main" count="60" uniqueCount="37">
  <si>
    <t>DRY DOCK DIVISION</t>
  </si>
  <si>
    <t>SR. No.</t>
  </si>
  <si>
    <t>Emp. No.</t>
  </si>
  <si>
    <t>Name</t>
  </si>
  <si>
    <t>Rate</t>
  </si>
  <si>
    <t xml:space="preserve">Other </t>
  </si>
  <si>
    <t>MR.NO.</t>
  </si>
  <si>
    <t>Days</t>
  </si>
  <si>
    <t>Gross  Amt.</t>
  </si>
  <si>
    <t>CS</t>
  </si>
  <si>
    <t>O.T./MISC</t>
  </si>
  <si>
    <t>Total Amt.</t>
  </si>
  <si>
    <t>P/Tax</t>
  </si>
  <si>
    <t>WC</t>
  </si>
  <si>
    <t>EC</t>
  </si>
  <si>
    <t>NPS</t>
  </si>
  <si>
    <t>Net.Amt.</t>
  </si>
  <si>
    <t xml:space="preserve"> </t>
  </si>
  <si>
    <t>Designation</t>
  </si>
  <si>
    <t>Misc. Pay</t>
  </si>
  <si>
    <t>Shri Jusab Mandra</t>
  </si>
  <si>
    <t>D/R Khalasi</t>
  </si>
  <si>
    <t>Shri Hassam Mangwana</t>
  </si>
  <si>
    <t>Shri Karsan Maheshwari</t>
  </si>
  <si>
    <t>Shri Vijay G. Rathod</t>
  </si>
  <si>
    <t>Shri Suresh F  Koli</t>
  </si>
  <si>
    <t>Shri Akbar  D. Ladak</t>
  </si>
  <si>
    <t>Shri Karim A.  Budha</t>
  </si>
  <si>
    <t>Shri Mehul Rajgor</t>
  </si>
  <si>
    <t>Shri Ranjit Bamaniya</t>
  </si>
  <si>
    <t>Shri Nathi Baburao</t>
  </si>
  <si>
    <t>Shri Pradeep Martha</t>
  </si>
  <si>
    <t>TOTAL</t>
  </si>
  <si>
    <t xml:space="preserve">      Salary &amp; wages of Daily Rated Workers of Dry Dock Division for September-2022</t>
  </si>
  <si>
    <t>N.W.</t>
  </si>
  <si>
    <t>Allo.</t>
  </si>
  <si>
    <t>L.F.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</si>
</sst>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" fontId="3" fillId="0" borderId="4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1" fontId="3" fillId="0" borderId="8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5" zoomScale="85" zoomScaleNormal="85" workbookViewId="0">
      <selection activeCell="Y13" sqref="Y13"/>
    </sheetView>
  </sheetViews>
  <sheetFormatPr defaultRowHeight="15" x14ac:dyDescent="0.25"/>
  <cols>
    <col min="1" max="1" width="9" bestFit="1" customWidth="1"/>
    <col min="2" max="2" width="10.5703125" bestFit="1" customWidth="1"/>
    <col min="3" max="3" width="26.85546875" bestFit="1" customWidth="1"/>
    <col min="4" max="4" width="13.5703125" bestFit="1" customWidth="1"/>
    <col min="5" max="5" width="11.85546875" customWidth="1"/>
    <col min="6" max="6" width="12.140625" customWidth="1"/>
    <col min="7" max="7" width="10.140625" customWidth="1"/>
    <col min="8" max="8" width="9.7109375" bestFit="1" customWidth="1"/>
    <col min="9" max="9" width="17.5703125" customWidth="1"/>
    <col min="10" max="11" width="13.140625" customWidth="1"/>
    <col min="12" max="12" width="14" customWidth="1"/>
    <col min="13" max="13" width="11.85546875" bestFit="1" customWidth="1"/>
    <col min="14" max="14" width="9.7109375" bestFit="1" customWidth="1"/>
    <col min="15" max="15" width="9.28515625" bestFit="1" customWidth="1"/>
    <col min="16" max="16" width="6.7109375" bestFit="1" customWidth="1"/>
    <col min="17" max="17" width="7.85546875" bestFit="1" customWidth="1"/>
    <col min="18" max="18" width="9.85546875" bestFit="1" customWidth="1"/>
    <col min="19" max="19" width="15" bestFit="1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6.5" x14ac:dyDescent="0.3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16.5" x14ac:dyDescent="0.35">
      <c r="A5" s="32" t="s">
        <v>33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ht="16.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6.5" x14ac:dyDescent="0.35">
      <c r="A7" s="3" t="s">
        <v>1</v>
      </c>
      <c r="B7" s="4" t="s">
        <v>2</v>
      </c>
      <c r="C7" s="3" t="s">
        <v>3</v>
      </c>
      <c r="D7" s="4"/>
      <c r="E7" s="3" t="s">
        <v>4</v>
      </c>
      <c r="F7" s="4" t="s">
        <v>5</v>
      </c>
      <c r="G7" s="4" t="s">
        <v>6</v>
      </c>
      <c r="H7" s="3" t="s">
        <v>7</v>
      </c>
      <c r="I7" s="3" t="s">
        <v>8</v>
      </c>
      <c r="J7" s="5" t="s">
        <v>9</v>
      </c>
      <c r="K7" s="5" t="s">
        <v>34</v>
      </c>
      <c r="L7" s="5" t="s">
        <v>10</v>
      </c>
      <c r="M7" s="4" t="s">
        <v>11</v>
      </c>
      <c r="N7" s="3" t="s">
        <v>12</v>
      </c>
      <c r="O7" s="4" t="s">
        <v>36</v>
      </c>
      <c r="P7" s="3" t="s">
        <v>13</v>
      </c>
      <c r="Q7" s="4" t="s">
        <v>14</v>
      </c>
      <c r="R7" s="3" t="s">
        <v>15</v>
      </c>
      <c r="S7" s="3" t="s">
        <v>16</v>
      </c>
    </row>
    <row r="8" spans="1:19" ht="16.5" x14ac:dyDescent="0.35">
      <c r="A8" s="6"/>
      <c r="B8" s="7" t="s">
        <v>17</v>
      </c>
      <c r="C8" s="6"/>
      <c r="D8" s="7" t="s">
        <v>18</v>
      </c>
      <c r="E8" s="6"/>
      <c r="F8" s="7"/>
      <c r="G8" s="7"/>
      <c r="H8" s="6"/>
      <c r="I8" s="6"/>
      <c r="J8" s="6"/>
      <c r="K8" s="6"/>
      <c r="L8" s="6"/>
      <c r="M8" s="7"/>
      <c r="N8" s="6"/>
      <c r="O8" s="7"/>
      <c r="P8" s="6"/>
      <c r="Q8" s="7"/>
      <c r="R8" s="6"/>
      <c r="S8" s="6"/>
    </row>
    <row r="9" spans="1:19" ht="17.25" thickBot="1" x14ac:dyDescent="0.4">
      <c r="A9" s="8"/>
      <c r="B9" s="9"/>
      <c r="C9" s="8"/>
      <c r="D9" s="9"/>
      <c r="E9" s="8"/>
      <c r="F9" s="9" t="s">
        <v>19</v>
      </c>
      <c r="G9" s="9"/>
      <c r="H9" s="8"/>
      <c r="I9" s="8"/>
      <c r="J9" s="8"/>
      <c r="K9" s="8" t="s">
        <v>35</v>
      </c>
      <c r="L9" s="8"/>
      <c r="M9" s="9"/>
      <c r="N9" s="8"/>
      <c r="O9" s="9"/>
      <c r="P9" s="8"/>
      <c r="Q9" s="9"/>
      <c r="R9" s="8"/>
      <c r="S9" s="8"/>
    </row>
    <row r="10" spans="1:19" ht="17.25" thickTop="1" x14ac:dyDescent="0.35">
      <c r="A10" s="6"/>
      <c r="B10" s="7" t="s">
        <v>17</v>
      </c>
      <c r="C10" s="6"/>
      <c r="D10" s="7" t="s">
        <v>17</v>
      </c>
      <c r="E10" s="6"/>
      <c r="F10" s="7"/>
      <c r="G10" s="7" t="s">
        <v>17</v>
      </c>
      <c r="H10" s="6"/>
      <c r="I10" s="6"/>
      <c r="J10" s="10"/>
      <c r="K10" s="6"/>
      <c r="L10" s="6"/>
      <c r="M10" s="7"/>
      <c r="N10" s="6"/>
      <c r="O10" s="7"/>
      <c r="P10" s="6"/>
      <c r="Q10" s="7"/>
      <c r="R10" s="6"/>
      <c r="S10" s="6"/>
    </row>
    <row r="11" spans="1:19" ht="16.5" x14ac:dyDescent="0.35">
      <c r="A11" s="11">
        <v>1</v>
      </c>
      <c r="B11" s="12">
        <v>170052</v>
      </c>
      <c r="C11" s="13" t="s">
        <v>20</v>
      </c>
      <c r="D11" s="14" t="s">
        <v>21</v>
      </c>
      <c r="E11" s="15">
        <v>968</v>
      </c>
      <c r="F11" s="16">
        <v>0</v>
      </c>
      <c r="G11" s="17">
        <v>9</v>
      </c>
      <c r="H11" s="15">
        <v>30</v>
      </c>
      <c r="I11" s="15">
        <f>E11*H11</f>
        <v>29040</v>
      </c>
      <c r="J11" s="15">
        <v>3900</v>
      </c>
      <c r="K11" s="15">
        <v>0</v>
      </c>
      <c r="L11" s="15">
        <v>0</v>
      </c>
      <c r="M11" s="16">
        <f>SUM(I11:L11)</f>
        <v>32940</v>
      </c>
      <c r="N11" s="18">
        <v>200</v>
      </c>
      <c r="O11" s="16">
        <v>422</v>
      </c>
      <c r="P11" s="18">
        <v>18</v>
      </c>
      <c r="Q11" s="16">
        <v>16</v>
      </c>
      <c r="R11" s="15">
        <v>0</v>
      </c>
      <c r="S11" s="18">
        <f>(M11-N11-O11-P11-Q11-R11)</f>
        <v>32284</v>
      </c>
    </row>
    <row r="12" spans="1:19" ht="16.5" x14ac:dyDescent="0.35">
      <c r="A12" s="11"/>
      <c r="B12" s="19"/>
      <c r="C12" s="20"/>
      <c r="D12" s="16"/>
      <c r="E12" s="18" t="s">
        <v>17</v>
      </c>
      <c r="F12" s="16"/>
      <c r="G12" s="17"/>
      <c r="H12" s="18"/>
      <c r="I12" s="18"/>
      <c r="J12" s="11"/>
      <c r="K12" s="11"/>
      <c r="L12" s="20"/>
      <c r="M12" s="21"/>
      <c r="N12" s="18"/>
      <c r="O12" s="16"/>
      <c r="P12" s="18"/>
      <c r="Q12" s="16"/>
      <c r="R12" s="18"/>
      <c r="S12" s="18"/>
    </row>
    <row r="13" spans="1:19" ht="16.5" x14ac:dyDescent="0.35">
      <c r="A13" s="11">
        <v>2</v>
      </c>
      <c r="B13" s="12">
        <v>170044</v>
      </c>
      <c r="C13" s="13" t="s">
        <v>22</v>
      </c>
      <c r="D13" s="14" t="s">
        <v>21</v>
      </c>
      <c r="E13" s="15">
        <v>1072.5</v>
      </c>
      <c r="F13" s="16">
        <v>0</v>
      </c>
      <c r="G13" s="17">
        <v>9</v>
      </c>
      <c r="H13" s="15">
        <v>30</v>
      </c>
      <c r="I13" s="15">
        <f>E13*H13</f>
        <v>32175</v>
      </c>
      <c r="J13" s="15">
        <v>3900</v>
      </c>
      <c r="K13" s="15">
        <v>153</v>
      </c>
      <c r="L13" s="15">
        <v>15403</v>
      </c>
      <c r="M13" s="16">
        <f>SUM(I13:L13)</f>
        <v>51631</v>
      </c>
      <c r="N13" s="18">
        <v>200</v>
      </c>
      <c r="O13" s="16">
        <v>0</v>
      </c>
      <c r="P13" s="18">
        <v>0</v>
      </c>
      <c r="Q13" s="16">
        <v>0</v>
      </c>
      <c r="R13" s="15">
        <v>2759</v>
      </c>
      <c r="S13" s="18">
        <f>(M13-N13-O13-P13-Q13-R13)</f>
        <v>48672</v>
      </c>
    </row>
    <row r="14" spans="1:19" ht="16.5" x14ac:dyDescent="0.35">
      <c r="A14" s="11"/>
      <c r="B14" s="19"/>
      <c r="C14" s="20"/>
      <c r="D14" s="16"/>
      <c r="E14" s="18" t="s">
        <v>17</v>
      </c>
      <c r="F14" s="16"/>
      <c r="G14" s="17"/>
      <c r="H14" s="18"/>
      <c r="I14" s="18"/>
      <c r="J14" s="11"/>
      <c r="K14" s="11"/>
      <c r="L14" s="20"/>
      <c r="M14" s="16"/>
      <c r="N14" s="18"/>
      <c r="O14" s="16"/>
      <c r="P14" s="18"/>
      <c r="Q14" s="16"/>
      <c r="R14" s="18"/>
      <c r="S14" s="18"/>
    </row>
    <row r="15" spans="1:19" ht="16.5" x14ac:dyDescent="0.35">
      <c r="A15" s="11">
        <v>3</v>
      </c>
      <c r="B15" s="12">
        <v>170042</v>
      </c>
      <c r="C15" s="13" t="s">
        <v>23</v>
      </c>
      <c r="D15" s="14" t="s">
        <v>21</v>
      </c>
      <c r="E15" s="15">
        <v>1072.5</v>
      </c>
      <c r="F15" s="16">
        <v>0</v>
      </c>
      <c r="G15" s="17">
        <v>9</v>
      </c>
      <c r="H15" s="15">
        <v>30</v>
      </c>
      <c r="I15" s="15">
        <f>E15*H15</f>
        <v>32175</v>
      </c>
      <c r="J15" s="15">
        <v>3900</v>
      </c>
      <c r="K15" s="15">
        <v>230</v>
      </c>
      <c r="L15" s="15">
        <v>13334</v>
      </c>
      <c r="M15" s="16">
        <f>SUM(I15:L15)</f>
        <v>49639</v>
      </c>
      <c r="N15" s="15">
        <v>200</v>
      </c>
      <c r="O15" s="14">
        <v>0</v>
      </c>
      <c r="P15" s="22">
        <v>0</v>
      </c>
      <c r="Q15" s="16">
        <v>0</v>
      </c>
      <c r="R15" s="15">
        <v>2759</v>
      </c>
      <c r="S15" s="18">
        <f>(M15-N15-O15-P15-Q15-R15)</f>
        <v>46680</v>
      </c>
    </row>
    <row r="16" spans="1:19" ht="16.5" x14ac:dyDescent="0.35">
      <c r="A16" s="11"/>
      <c r="B16" s="19"/>
      <c r="C16" s="13"/>
      <c r="D16" s="14"/>
      <c r="E16" s="18" t="s">
        <v>17</v>
      </c>
      <c r="F16" s="16"/>
      <c r="G16" s="17"/>
      <c r="H16" s="18"/>
      <c r="I16" s="18" t="s">
        <v>17</v>
      </c>
      <c r="J16" s="11" t="s">
        <v>17</v>
      </c>
      <c r="K16" s="11"/>
      <c r="L16" s="20"/>
      <c r="M16" s="21"/>
      <c r="N16" s="18"/>
      <c r="O16" s="16"/>
      <c r="P16" s="18"/>
      <c r="Q16" s="16"/>
      <c r="R16" s="18"/>
      <c r="S16" s="18"/>
    </row>
    <row r="17" spans="1:19" ht="16.5" x14ac:dyDescent="0.35">
      <c r="A17" s="11">
        <v>4</v>
      </c>
      <c r="B17" s="12">
        <v>170043</v>
      </c>
      <c r="C17" s="13" t="s">
        <v>24</v>
      </c>
      <c r="D17" s="14" t="s">
        <v>21</v>
      </c>
      <c r="E17" s="15">
        <v>968</v>
      </c>
      <c r="F17" s="16">
        <v>0</v>
      </c>
      <c r="G17" s="17">
        <v>9</v>
      </c>
      <c r="H17" s="15">
        <v>30</v>
      </c>
      <c r="I17" s="15">
        <f>E17*H17</f>
        <v>29040</v>
      </c>
      <c r="J17" s="15">
        <v>3900</v>
      </c>
      <c r="K17" s="15">
        <v>115</v>
      </c>
      <c r="L17" s="15">
        <v>24140</v>
      </c>
      <c r="M17" s="16">
        <f>SUM(I17:L17)</f>
        <v>57195</v>
      </c>
      <c r="N17" s="15">
        <v>200</v>
      </c>
      <c r="O17" s="14">
        <v>422</v>
      </c>
      <c r="P17" s="15">
        <v>18</v>
      </c>
      <c r="Q17" s="16">
        <v>195</v>
      </c>
      <c r="R17" s="15">
        <v>2759</v>
      </c>
      <c r="S17" s="18">
        <f>(M17-N17-O17-P17-Q17-R17)</f>
        <v>53601</v>
      </c>
    </row>
    <row r="18" spans="1:19" ht="16.5" x14ac:dyDescent="0.35">
      <c r="A18" s="11"/>
      <c r="B18" s="19"/>
      <c r="C18" s="13"/>
      <c r="D18" s="16"/>
      <c r="E18" s="18" t="s">
        <v>17</v>
      </c>
      <c r="F18" s="16"/>
      <c r="G18" s="17"/>
      <c r="H18" s="18"/>
      <c r="I18" s="18" t="s">
        <v>17</v>
      </c>
      <c r="J18" s="11" t="s">
        <v>17</v>
      </c>
      <c r="K18" s="11"/>
      <c r="L18" s="20"/>
      <c r="M18" s="21"/>
      <c r="N18" s="18"/>
      <c r="O18" s="16"/>
      <c r="P18" s="18"/>
      <c r="Q18" s="16"/>
      <c r="R18" s="18"/>
      <c r="S18" s="18"/>
    </row>
    <row r="19" spans="1:19" ht="16.5" x14ac:dyDescent="0.35">
      <c r="A19" s="11">
        <v>5</v>
      </c>
      <c r="B19" s="12">
        <v>170045</v>
      </c>
      <c r="C19" s="13" t="s">
        <v>25</v>
      </c>
      <c r="D19" s="14" t="s">
        <v>21</v>
      </c>
      <c r="E19" s="15">
        <v>1072.5</v>
      </c>
      <c r="F19" s="16">
        <v>0</v>
      </c>
      <c r="G19" s="17">
        <v>9</v>
      </c>
      <c r="H19" s="15">
        <v>25</v>
      </c>
      <c r="I19" s="15">
        <f>ROUND(E19*H19,0)</f>
        <v>26813</v>
      </c>
      <c r="J19" s="15">
        <v>3750</v>
      </c>
      <c r="K19" s="15">
        <v>153</v>
      </c>
      <c r="L19" s="15">
        <v>6437</v>
      </c>
      <c r="M19" s="16">
        <f>SUM(I19:L19)</f>
        <v>37153</v>
      </c>
      <c r="N19" s="15">
        <v>200</v>
      </c>
      <c r="O19" s="14">
        <v>0</v>
      </c>
      <c r="P19" s="22">
        <v>0</v>
      </c>
      <c r="Q19" s="16">
        <v>0</v>
      </c>
      <c r="R19" s="15">
        <v>0</v>
      </c>
      <c r="S19" s="18">
        <f>(M19-N19-O19-P19-Q19-R19)</f>
        <v>36953</v>
      </c>
    </row>
    <row r="20" spans="1:19" ht="16.5" x14ac:dyDescent="0.35">
      <c r="A20" s="11"/>
      <c r="B20" s="19"/>
      <c r="C20" s="13"/>
      <c r="D20" s="14"/>
      <c r="E20" s="18"/>
      <c r="F20" s="16"/>
      <c r="G20" s="17"/>
      <c r="H20" s="18"/>
      <c r="I20" s="18"/>
      <c r="J20" s="11"/>
      <c r="K20" s="11"/>
      <c r="L20" s="20"/>
      <c r="M20" s="21"/>
      <c r="N20" s="18"/>
      <c r="O20" s="16"/>
      <c r="P20" s="18"/>
      <c r="Q20" s="16"/>
      <c r="R20" s="18"/>
      <c r="S20" s="18"/>
    </row>
    <row r="21" spans="1:19" ht="16.5" x14ac:dyDescent="0.35">
      <c r="A21" s="11">
        <v>6</v>
      </c>
      <c r="B21" s="12">
        <v>170050</v>
      </c>
      <c r="C21" s="13" t="s">
        <v>26</v>
      </c>
      <c r="D21" s="14" t="s">
        <v>21</v>
      </c>
      <c r="E21" s="15">
        <v>1072.5</v>
      </c>
      <c r="F21" s="16">
        <v>0</v>
      </c>
      <c r="G21" s="17">
        <v>9</v>
      </c>
      <c r="H21" s="15">
        <v>30</v>
      </c>
      <c r="I21" s="15">
        <f>E21*H21</f>
        <v>32175</v>
      </c>
      <c r="J21" s="15">
        <v>3900</v>
      </c>
      <c r="K21" s="15">
        <v>153</v>
      </c>
      <c r="L21" s="15">
        <v>15978</v>
      </c>
      <c r="M21" s="16">
        <f>SUM(I21:L21)</f>
        <v>52206</v>
      </c>
      <c r="N21" s="18">
        <v>200</v>
      </c>
      <c r="O21" s="16">
        <v>0</v>
      </c>
      <c r="P21" s="18">
        <v>0</v>
      </c>
      <c r="Q21" s="16">
        <v>0</v>
      </c>
      <c r="R21" s="15">
        <v>2759</v>
      </c>
      <c r="S21" s="18">
        <f>(M21-N21-O21-P21-Q21-R21)</f>
        <v>49247</v>
      </c>
    </row>
    <row r="22" spans="1:19" ht="16.5" x14ac:dyDescent="0.35">
      <c r="A22" s="11"/>
      <c r="B22" s="19"/>
      <c r="C22" s="13"/>
      <c r="D22" s="16"/>
      <c r="E22" s="15" t="s">
        <v>17</v>
      </c>
      <c r="F22" s="16"/>
      <c r="G22" s="17"/>
      <c r="H22" s="18"/>
      <c r="I22" s="18"/>
      <c r="J22" s="11"/>
      <c r="K22" s="11"/>
      <c r="L22" s="20"/>
      <c r="M22" s="21"/>
      <c r="N22" s="18"/>
      <c r="O22" s="16"/>
      <c r="P22" s="18"/>
      <c r="Q22" s="16"/>
      <c r="R22" s="18"/>
      <c r="S22" s="18"/>
    </row>
    <row r="23" spans="1:19" ht="16.5" x14ac:dyDescent="0.35">
      <c r="A23" s="11">
        <v>7</v>
      </c>
      <c r="B23" s="12">
        <v>170047</v>
      </c>
      <c r="C23" s="13" t="s">
        <v>27</v>
      </c>
      <c r="D23" s="14" t="s">
        <v>21</v>
      </c>
      <c r="E23" s="15">
        <v>1072.5</v>
      </c>
      <c r="F23" s="16">
        <v>0</v>
      </c>
      <c r="G23" s="17">
        <v>9</v>
      </c>
      <c r="H23" s="18">
        <v>30</v>
      </c>
      <c r="I23" s="15">
        <f>E23*H23</f>
        <v>32175</v>
      </c>
      <c r="J23" s="15">
        <v>3900</v>
      </c>
      <c r="K23" s="15">
        <v>153</v>
      </c>
      <c r="L23" s="15">
        <v>16783</v>
      </c>
      <c r="M23" s="16">
        <f>SUM(I23:L23)</f>
        <v>53011</v>
      </c>
      <c r="N23" s="18">
        <v>200</v>
      </c>
      <c r="O23" s="16">
        <v>0</v>
      </c>
      <c r="P23" s="18">
        <v>0</v>
      </c>
      <c r="Q23" s="16">
        <v>0</v>
      </c>
      <c r="R23" s="15">
        <v>2759</v>
      </c>
      <c r="S23" s="18">
        <f>(M23-N23-O23-P23-Q23-R23)</f>
        <v>50052</v>
      </c>
    </row>
    <row r="24" spans="1:19" ht="16.5" x14ac:dyDescent="0.35">
      <c r="A24" s="11"/>
      <c r="B24" s="12"/>
      <c r="C24" s="13"/>
      <c r="D24" s="14"/>
      <c r="E24" s="15"/>
      <c r="F24" s="16"/>
      <c r="G24" s="17"/>
      <c r="H24" s="18"/>
      <c r="I24" s="15"/>
      <c r="J24" s="6"/>
      <c r="K24" s="6"/>
      <c r="L24" s="13"/>
      <c r="M24" s="7"/>
      <c r="N24" s="18"/>
      <c r="O24" s="16"/>
      <c r="P24" s="18"/>
      <c r="Q24" s="16"/>
      <c r="R24" s="15"/>
      <c r="S24" s="15"/>
    </row>
    <row r="25" spans="1:19" ht="16.5" x14ac:dyDescent="0.35">
      <c r="A25" s="11">
        <v>8</v>
      </c>
      <c r="B25" s="12">
        <v>170046</v>
      </c>
      <c r="C25" s="13" t="s">
        <v>28</v>
      </c>
      <c r="D25" s="14" t="s">
        <v>21</v>
      </c>
      <c r="E25" s="15">
        <v>968</v>
      </c>
      <c r="F25" s="16">
        <v>0</v>
      </c>
      <c r="G25" s="17">
        <v>9</v>
      </c>
      <c r="H25" s="18">
        <v>30</v>
      </c>
      <c r="I25" s="15">
        <f>E25*H25</f>
        <v>29040</v>
      </c>
      <c r="J25" s="15">
        <v>3900</v>
      </c>
      <c r="K25" s="15">
        <v>153</v>
      </c>
      <c r="L25" s="15">
        <v>19886</v>
      </c>
      <c r="M25" s="16">
        <f>SUM(I25:L25)</f>
        <v>52979</v>
      </c>
      <c r="N25" s="18">
        <v>200</v>
      </c>
      <c r="O25" s="16">
        <v>422</v>
      </c>
      <c r="P25" s="18">
        <v>18</v>
      </c>
      <c r="Q25" s="16">
        <v>73</v>
      </c>
      <c r="R25" s="15"/>
      <c r="S25" s="18">
        <f>(M25-N25-O25-P25-Q25-R25)</f>
        <v>52266</v>
      </c>
    </row>
    <row r="26" spans="1:19" ht="16.5" x14ac:dyDescent="0.35">
      <c r="A26" s="11"/>
      <c r="B26" s="12"/>
      <c r="C26" s="13"/>
      <c r="D26" s="14"/>
      <c r="E26" s="15"/>
      <c r="F26" s="16"/>
      <c r="G26" s="17"/>
      <c r="H26" s="18"/>
      <c r="I26" s="15"/>
      <c r="J26" s="6"/>
      <c r="K26" s="6"/>
      <c r="L26" s="13"/>
      <c r="M26" s="7"/>
      <c r="N26" s="18"/>
      <c r="O26" s="16"/>
      <c r="P26" s="18"/>
      <c r="Q26" s="16"/>
      <c r="R26" s="15"/>
      <c r="S26" s="15"/>
    </row>
    <row r="27" spans="1:19" ht="16.5" x14ac:dyDescent="0.35">
      <c r="A27" s="11">
        <v>9</v>
      </c>
      <c r="B27" s="12">
        <v>170049</v>
      </c>
      <c r="C27" s="13" t="s">
        <v>29</v>
      </c>
      <c r="D27" s="14" t="s">
        <v>21</v>
      </c>
      <c r="E27" s="15">
        <v>968</v>
      </c>
      <c r="F27" s="16">
        <v>0</v>
      </c>
      <c r="G27" s="17">
        <v>9</v>
      </c>
      <c r="H27" s="18">
        <v>30</v>
      </c>
      <c r="I27" s="15">
        <f>E27*H27</f>
        <v>29040</v>
      </c>
      <c r="J27" s="15">
        <v>3900</v>
      </c>
      <c r="K27" s="15">
        <v>153</v>
      </c>
      <c r="L27" s="15">
        <v>17357</v>
      </c>
      <c r="M27" s="16">
        <f>SUM(I27:L27)</f>
        <v>50450</v>
      </c>
      <c r="N27" s="18">
        <v>200</v>
      </c>
      <c r="O27" s="16">
        <v>422</v>
      </c>
      <c r="P27" s="18">
        <v>18</v>
      </c>
      <c r="Q27" s="16">
        <v>0</v>
      </c>
      <c r="R27" s="15">
        <v>2759</v>
      </c>
      <c r="S27" s="18">
        <f>(M27-N27-O27-P27-Q27-R27)</f>
        <v>47051</v>
      </c>
    </row>
    <row r="28" spans="1:19" ht="16.5" x14ac:dyDescent="0.35">
      <c r="A28" s="11"/>
      <c r="B28" s="12"/>
      <c r="C28" s="13"/>
      <c r="D28" s="14"/>
      <c r="E28" s="15"/>
      <c r="F28" s="16"/>
      <c r="G28" s="17"/>
      <c r="H28" s="18"/>
      <c r="I28" s="15"/>
      <c r="J28" s="6"/>
      <c r="K28" s="6"/>
      <c r="L28" s="13"/>
      <c r="M28" s="7"/>
      <c r="N28" s="18"/>
      <c r="O28" s="16"/>
      <c r="P28" s="18"/>
      <c r="Q28" s="16"/>
      <c r="R28" s="15"/>
      <c r="S28" s="15"/>
    </row>
    <row r="29" spans="1:19" ht="16.5" x14ac:dyDescent="0.35">
      <c r="A29" s="11">
        <v>10</v>
      </c>
      <c r="B29" s="12">
        <v>170051</v>
      </c>
      <c r="C29" s="13" t="s">
        <v>30</v>
      </c>
      <c r="D29" s="14" t="s">
        <v>21</v>
      </c>
      <c r="E29" s="15">
        <v>1072.5</v>
      </c>
      <c r="F29" s="16">
        <v>0</v>
      </c>
      <c r="G29" s="17">
        <v>9</v>
      </c>
      <c r="H29" s="18">
        <v>30</v>
      </c>
      <c r="I29" s="15">
        <f>E29*H29</f>
        <v>32175</v>
      </c>
      <c r="J29" s="15">
        <v>3900</v>
      </c>
      <c r="K29" s="15">
        <v>153</v>
      </c>
      <c r="L29" s="15">
        <v>16093</v>
      </c>
      <c r="M29" s="16">
        <f>SUM(I29:L29)</f>
        <v>52321</v>
      </c>
      <c r="N29" s="18">
        <v>200</v>
      </c>
      <c r="O29" s="16">
        <v>0</v>
      </c>
      <c r="P29" s="18">
        <v>0</v>
      </c>
      <c r="Q29" s="16">
        <v>0</v>
      </c>
      <c r="R29" s="15">
        <v>2759</v>
      </c>
      <c r="S29" s="18">
        <f>(M29-N29-O29-P29-Q29-R29)</f>
        <v>49362</v>
      </c>
    </row>
    <row r="30" spans="1:19" ht="16.5" x14ac:dyDescent="0.35">
      <c r="A30" s="11"/>
      <c r="B30" s="12"/>
      <c r="C30" s="13"/>
      <c r="D30" s="14"/>
      <c r="E30" s="15"/>
      <c r="F30" s="16"/>
      <c r="G30" s="17"/>
      <c r="H30" s="18"/>
      <c r="I30" s="15"/>
      <c r="J30" s="6"/>
      <c r="K30" s="6"/>
      <c r="L30" s="13"/>
      <c r="M30" s="7"/>
      <c r="N30" s="18"/>
      <c r="O30" s="16"/>
      <c r="P30" s="18"/>
      <c r="Q30" s="16"/>
      <c r="R30" s="15"/>
      <c r="S30" s="15"/>
    </row>
    <row r="31" spans="1:19" ht="16.5" x14ac:dyDescent="0.35">
      <c r="A31" s="11">
        <v>11</v>
      </c>
      <c r="B31" s="12">
        <v>170048</v>
      </c>
      <c r="C31" s="13" t="s">
        <v>31</v>
      </c>
      <c r="D31" s="14" t="s">
        <v>21</v>
      </c>
      <c r="E31" s="15">
        <v>1072.5</v>
      </c>
      <c r="F31" s="16">
        <v>0</v>
      </c>
      <c r="G31" s="17">
        <v>9</v>
      </c>
      <c r="H31" s="18">
        <v>23</v>
      </c>
      <c r="I31" s="15">
        <f>ROUND(E31*H31,0)</f>
        <v>24668</v>
      </c>
      <c r="J31" s="15">
        <v>3450</v>
      </c>
      <c r="K31" s="15">
        <v>0</v>
      </c>
      <c r="L31" s="13">
        <v>16438</v>
      </c>
      <c r="M31" s="16">
        <f>SUM(I31:L31)</f>
        <v>44556</v>
      </c>
      <c r="N31" s="18">
        <v>200</v>
      </c>
      <c r="O31" s="16">
        <v>0</v>
      </c>
      <c r="P31" s="18">
        <v>0</v>
      </c>
      <c r="Q31" s="16">
        <v>0</v>
      </c>
      <c r="R31" s="15">
        <v>0</v>
      </c>
      <c r="S31" s="18">
        <f>(M31-N31-O31-P31-Q31-R31)</f>
        <v>44356</v>
      </c>
    </row>
    <row r="32" spans="1:19" ht="16.5" x14ac:dyDescent="0.35">
      <c r="A32" s="11"/>
      <c r="B32" s="19"/>
      <c r="C32" s="13"/>
      <c r="D32" s="16"/>
      <c r="E32" s="20" t="s">
        <v>17</v>
      </c>
      <c r="F32" s="16"/>
      <c r="G32" s="16"/>
      <c r="H32" s="18"/>
      <c r="I32" s="18"/>
      <c r="J32" s="11"/>
      <c r="K32" s="11"/>
      <c r="L32" s="20"/>
      <c r="M32" s="21"/>
      <c r="N32" s="18"/>
      <c r="O32" s="16"/>
      <c r="P32" s="18"/>
      <c r="Q32" s="16"/>
      <c r="R32" s="18"/>
      <c r="S32" s="18"/>
    </row>
    <row r="33" spans="1:19" ht="17.25" thickBot="1" x14ac:dyDescent="0.3">
      <c r="A33" s="23"/>
      <c r="B33" s="24" t="s">
        <v>32</v>
      </c>
      <c r="C33" s="25"/>
      <c r="D33" s="26"/>
      <c r="E33" s="27">
        <f>+SUM(E10:E32)</f>
        <v>11379.5</v>
      </c>
      <c r="F33" s="27">
        <f>+SUM(F10:F32)</f>
        <v>0</v>
      </c>
      <c r="G33" s="27"/>
      <c r="H33" s="27"/>
      <c r="I33" s="27">
        <f>SUM(I11:I32)</f>
        <v>328516</v>
      </c>
      <c r="J33" s="27">
        <f>SUM(J11:J32)</f>
        <v>42300</v>
      </c>
      <c r="K33" s="27">
        <f>SUM(K11:K31)</f>
        <v>1416</v>
      </c>
      <c r="L33" s="27">
        <f>SUM(L11:L32)</f>
        <v>161849</v>
      </c>
      <c r="M33" s="28">
        <f>SUM(M11:M31)</f>
        <v>534081</v>
      </c>
      <c r="N33" s="27">
        <f t="shared" ref="N33:S33" si="0">SUM(N11:N32)</f>
        <v>2200</v>
      </c>
      <c r="O33" s="27">
        <f t="shared" si="0"/>
        <v>1688</v>
      </c>
      <c r="P33" s="27">
        <f t="shared" si="0"/>
        <v>72</v>
      </c>
      <c r="Q33" s="27">
        <f t="shared" si="0"/>
        <v>284</v>
      </c>
      <c r="R33" s="27">
        <f t="shared" si="0"/>
        <v>19313</v>
      </c>
      <c r="S33" s="27">
        <f t="shared" si="0"/>
        <v>510524</v>
      </c>
    </row>
    <row r="34" spans="1:19" ht="15.75" thickTop="1" x14ac:dyDescent="0.25"/>
    <row r="37" spans="1:19" ht="17.2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9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43" spans="1:19" x14ac:dyDescent="0.25">
      <c r="D43" s="29"/>
      <c r="E43" s="29"/>
      <c r="F43" s="29"/>
    </row>
    <row r="44" spans="1:19" x14ac:dyDescent="0.25">
      <c r="D44" s="29"/>
      <c r="E44" s="29"/>
      <c r="F44" s="29"/>
    </row>
    <row r="45" spans="1:19" x14ac:dyDescent="0.25">
      <c r="D45" s="29"/>
      <c r="E45" s="29"/>
      <c r="F45" s="29"/>
    </row>
  </sheetData>
  <mergeCells count="2">
    <mergeCell ref="A4:S4"/>
    <mergeCell ref="A5:S5"/>
  </mergeCells>
  <pageMargins left="0.7" right="0.7" top="0.75" bottom="0.75" header="0.3" footer="0.3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2022-10-06T08:45:53Z</dcterms:modified>
</cp:coreProperties>
</file>